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J:\04.Operacional\Rodovias\Minas Gerais 2019\3_Acompanhamento\12 - Publicação - 10-2022\_Republicação abr-23\Jurídico\"/>
    </mc:Choice>
  </mc:AlternateContent>
  <xr:revisionPtr revIDLastSave="0" documentId="13_ncr:1_{A932AB53-9FC6-4447-92EC-3C4C0E38EFC6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Capa" sheetId="2" r:id="rId1"/>
    <sheet name="Instruções" sheetId="4" r:id="rId2"/>
    <sheet name="Anexo 14" sheetId="9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____________OUT98" hidden="1">{#N/A,#N/A,TRUE,"Serviços"}</definedName>
    <definedName name="____________a999" hidden="1">{#N/A,#N/A,FALSE,"ANEXO3 99 ERA";#N/A,#N/A,FALSE,"ANEXO3 99 UBÁ2";#N/A,#N/A,FALSE,"ANEXO3 99 DTU";#N/A,#N/A,FALSE,"ANEXO3 99 RDR";#N/A,#N/A,FALSE,"ANEXO3 99 UBÁ4";#N/A,#N/A,FALSE,"ANEXO3 99 UBÁ6"}</definedName>
    <definedName name="____________OUT98" hidden="1">{#N/A,#N/A,TRUE,"Serviços"}</definedName>
    <definedName name="____________OUT988" hidden="1">{#N/A,#N/A,TRUE,"Serviços"}</definedName>
    <definedName name="___________a999" hidden="1">{#N/A,#N/A,FALSE,"ANEXO3 99 ERA";#N/A,#N/A,FALSE,"ANEXO3 99 UBÁ2";#N/A,#N/A,FALSE,"ANEXO3 99 DTU";#N/A,#N/A,FALSE,"ANEXO3 99 RDR";#N/A,#N/A,FALSE,"ANEXO3 99 UBÁ4";#N/A,#N/A,FALSE,"ANEXO3 99 UBÁ6"}</definedName>
    <definedName name="___________NEW2" hidden="1">{"'RATEIO RECEITA BRUTA'!$B$77:$C$106"}</definedName>
    <definedName name="___________OUT98" hidden="1">{#N/A,#N/A,TRUE,"Serviços"}</definedName>
    <definedName name="___________OUT988" hidden="1">{#N/A,#N/A,TRUE,"Serviços"}</definedName>
    <definedName name="___________OUT9888" hidden="1">{#N/A,#N/A,TRUE,"Serviços"}</definedName>
    <definedName name="__________a999" hidden="1">{#N/A,#N/A,FALSE,"ANEXO3 99 ERA";#N/A,#N/A,FALSE,"ANEXO3 99 UBÁ2";#N/A,#N/A,FALSE,"ANEXO3 99 DTU";#N/A,#N/A,FALSE,"ANEXO3 99 RDR";#N/A,#N/A,FALSE,"ANEXO3 99 UBÁ4";#N/A,#N/A,FALSE,"ANEXO3 99 UBÁ6"}</definedName>
    <definedName name="__________OUT98" hidden="1">{#N/A,#N/A,TRUE,"Serviços"}</definedName>
    <definedName name="_________OUT98" hidden="1">{#N/A,#N/A,TRUE,"Serviços"}</definedName>
    <definedName name="_________OUTT98" hidden="1">{#N/A,#N/A,TRUE,"Serviços"}</definedName>
    <definedName name="_________OUTT988" hidden="1">{#N/A,#N/A,TRUE,"Serviços"}</definedName>
    <definedName name="________a999" hidden="1">{#N/A,#N/A,FALSE,"ANEXO3 99 ERA";#N/A,#N/A,FALSE,"ANEXO3 99 UBÁ2";#N/A,#N/A,FALSE,"ANEXO3 99 DTU";#N/A,#N/A,FALSE,"ANEXO3 99 RDR";#N/A,#N/A,FALSE,"ANEXO3 99 UBÁ4";#N/A,#N/A,FALSE,"ANEXO3 99 UBÁ6"}</definedName>
    <definedName name="________OUT98" hidden="1">{#N/A,#N/A,TRUE,"Serviços"}</definedName>
    <definedName name="________OUTTT98" hidden="1">{#N/A,#N/A,TRUE,"Serviços"}</definedName>
    <definedName name="_______a999" hidden="1">{#N/A,#N/A,FALSE,"ANEXO3 99 ERA";#N/A,#N/A,FALSE,"ANEXO3 99 UBÁ2";#N/A,#N/A,FALSE,"ANEXO3 99 DTU";#N/A,#N/A,FALSE,"ANEXO3 99 RDR";#N/A,#N/A,FALSE,"ANEXO3 99 UBÁ4";#N/A,#N/A,FALSE,"ANEXO3 99 UBÁ6"}</definedName>
    <definedName name="_______OUT98" hidden="1">{#N/A,#N/A,TRUE,"Serviços"}</definedName>
    <definedName name="_______OUT9888" hidden="1">{#N/A,#N/A,TRUE,"Serviços"}</definedName>
    <definedName name="______a999" hidden="1">{#N/A,#N/A,FALSE,"ANEXO3 99 ERA";#N/A,#N/A,FALSE,"ANEXO3 99 UBÁ2";#N/A,#N/A,FALSE,"ANEXO3 99 DTU";#N/A,#N/A,FALSE,"ANEXO3 99 RDR";#N/A,#N/A,FALSE,"ANEXO3 99 UBÁ4";#N/A,#N/A,FALSE,"ANEXO3 99 UBÁ6"}</definedName>
    <definedName name="______ago1" hidden="1">{"'gráf jan00'!$A$1:$AK$41"}</definedName>
    <definedName name="______ago10" hidden="1">{"'gráf jan00'!$A$1:$AK$41"}</definedName>
    <definedName name="______ago2" hidden="1">{"'gráf jan00'!$A$1:$AK$41"}</definedName>
    <definedName name="______ago3" hidden="1">{"'gráf jan00'!$A$1:$AK$41"}</definedName>
    <definedName name="______ago4" hidden="1">{"'gráf jan00'!$A$1:$AK$41"}</definedName>
    <definedName name="______ago5" hidden="1">{"'gráf jan00'!$A$1:$AK$41"}</definedName>
    <definedName name="______ago6" hidden="1">{"'gráf jan00'!$A$1:$AK$41"}</definedName>
    <definedName name="______ago7" hidden="1">{"'gráf jan00'!$A$1:$AK$41"}</definedName>
    <definedName name="______ago8" hidden="1">{"'gráf jan00'!$A$1:$AK$41"}</definedName>
    <definedName name="______ago9" hidden="1">{"'gráf jan00'!$A$1:$AK$41"}</definedName>
    <definedName name="______efc10" hidden="1">{"'RR'!$A$2:$E$81"}</definedName>
    <definedName name="______EFC2" hidden="1">{"'RR'!$A$2:$E$81"}</definedName>
    <definedName name="______EFC3" hidden="1">{"'RR'!$A$2:$E$81"}</definedName>
    <definedName name="______EFC4" hidden="1">{"'RR'!$A$2:$E$81"}</definedName>
    <definedName name="______n2" hidden="1">{#N/A,#N/A,FALSE,"PCOL"}</definedName>
    <definedName name="______OUT98" hidden="1">{#N/A,#N/A,TRUE,"Serviços"}</definedName>
    <definedName name="______OUTT98888" hidden="1">{#N/A,#N/A,TRUE,"Serviços"}</definedName>
    <definedName name="______r" hidden="1">{#N/A,#N/A,FALSE,"PCOL"}</definedName>
    <definedName name="_____a999" hidden="1">{#N/A,#N/A,FALSE,"ANEXO3 99 ERA";#N/A,#N/A,FALSE,"ANEXO3 99 UBÁ2";#N/A,#N/A,FALSE,"ANEXO3 99 DTU";#N/A,#N/A,FALSE,"ANEXO3 99 RDR";#N/A,#N/A,FALSE,"ANEXO3 99 UBÁ4";#N/A,#N/A,FALSE,"ANEXO3 99 UBÁ6"}</definedName>
    <definedName name="_____ago1" hidden="1">{"'gráf jan00'!$A$1:$AK$41"}</definedName>
    <definedName name="_____ago10" hidden="1">{"'gráf jan00'!$A$1:$AK$41"}</definedName>
    <definedName name="_____ago2" hidden="1">{"'gráf jan00'!$A$1:$AK$41"}</definedName>
    <definedName name="_____ago3" hidden="1">{"'gráf jan00'!$A$1:$AK$41"}</definedName>
    <definedName name="_____ago4" hidden="1">{"'gráf jan00'!$A$1:$AK$41"}</definedName>
    <definedName name="_____ago5" hidden="1">{"'gráf jan00'!$A$1:$AK$41"}</definedName>
    <definedName name="_____ago6" hidden="1">{"'gráf jan00'!$A$1:$AK$41"}</definedName>
    <definedName name="_____ago7" hidden="1">{"'gráf jan00'!$A$1:$AK$41"}</definedName>
    <definedName name="_____ago8" hidden="1">{"'gráf jan00'!$A$1:$AK$41"}</definedName>
    <definedName name="_____ago9" hidden="1">{"'gráf jan00'!$A$1:$AK$41"}</definedName>
    <definedName name="_____ago99999" hidden="1">{"'gráf jan00'!$A$1:$AK$41"}</definedName>
    <definedName name="_____DEF2" hidden="1">{#N/A,#N/A,FALSE,"DEF1";#N/A,#N/A,FALSE,"DEF2";#N/A,#N/A,FALSE,"DEF3"}</definedName>
    <definedName name="_____DEF3" hidden="1">{#N/A,#N/A,FALSE,"DEF1";#N/A,#N/A,FALSE,"DEF2";#N/A,#N/A,FALSE,"DEF3"}</definedName>
    <definedName name="_____efc10" hidden="1">{"'RR'!$A$2:$E$81"}</definedName>
    <definedName name="_____EFC2" hidden="1">{"'RR'!$A$2:$E$81"}</definedName>
    <definedName name="_____EFC3" hidden="1">{"'RR'!$A$2:$E$81"}</definedName>
    <definedName name="_____EFC4" hidden="1">{"'RR'!$A$2:$E$81"}</definedName>
    <definedName name="_____ffp16" hidden="1">{"'gráf jan00'!$A$1:$AK$41"}</definedName>
    <definedName name="_____ffp4589" hidden="1">{"'gráf jan00'!$A$1:$AK$41"}</definedName>
    <definedName name="_____jun04" hidden="1">{"'gráf jan00'!$A$1:$AK$41"}</definedName>
    <definedName name="_____MOA1" hidden="1">{#N/A,#N/A,FALSE,"DEF1";#N/A,#N/A,FALSE,"DEF2";#N/A,#N/A,FALSE,"DEF3"}</definedName>
    <definedName name="_____MOA2" hidden="1">{#N/A,#N/A,FALSE,"DEF1";#N/A,#N/A,FALSE,"DEF2";#N/A,#N/A,FALSE,"DEF3"}</definedName>
    <definedName name="_____n2" hidden="1">{#N/A,#N/A,FALSE,"PCOL"}</definedName>
    <definedName name="_____OUT98" hidden="1">{#N/A,#N/A,TRUE,"Serviços"}</definedName>
    <definedName name="_____OUTTT988" hidden="1">{#N/A,#N/A,TRUE,"Serviços"}</definedName>
    <definedName name="_____PN10" hidden="1">{"'gráf jan00'!$A$1:$AK$41"}</definedName>
    <definedName name="_____r" hidden="1">{#N/A,#N/A,FALSE,"PCOL"}</definedName>
    <definedName name="____a999" hidden="1">{#N/A,#N/A,FALSE,"ANEXO3 99 ERA";#N/A,#N/A,FALSE,"ANEXO3 99 UBÁ2";#N/A,#N/A,FALSE,"ANEXO3 99 DTU";#N/A,#N/A,FALSE,"ANEXO3 99 RDR";#N/A,#N/A,FALSE,"ANEXO3 99 UBÁ4";#N/A,#N/A,FALSE,"ANEXO3 99 UBÁ6"}</definedName>
    <definedName name="____adm1" hidden="1">{"'Índice'!$A$1:$K$49"}</definedName>
    <definedName name="__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ago1" hidden="1">{"'gráf jan00'!$A$1:$AK$41"}</definedName>
    <definedName name="____ago10" hidden="1">{"'gráf jan00'!$A$1:$AK$41"}</definedName>
    <definedName name="____ago2" hidden="1">{"'gráf jan00'!$A$1:$AK$41"}</definedName>
    <definedName name="____ago3" hidden="1">{"'gráf jan00'!$A$1:$AK$41"}</definedName>
    <definedName name="____ago4" hidden="1">{"'gráf jan00'!$A$1:$AK$41"}</definedName>
    <definedName name="____ago5" hidden="1">{"'gráf jan00'!$A$1:$AK$41"}</definedName>
    <definedName name="____ago6" hidden="1">{"'gráf jan00'!$A$1:$AK$41"}</definedName>
    <definedName name="____ago7" hidden="1">{"'gráf jan00'!$A$1:$AK$41"}</definedName>
    <definedName name="____ago8" hidden="1">{"'gráf jan00'!$A$1:$AK$41"}</definedName>
    <definedName name="____ago9" hidden="1">{"'gráf jan00'!$A$1:$AK$41"}</definedName>
    <definedName name="____ago99999" hidden="1">{"'gráf jan00'!$A$1:$AK$41"}</definedName>
    <definedName name="____DEF2" hidden="1">{#N/A,#N/A,FALSE,"DEF1";#N/A,#N/A,FALSE,"DEF2";#N/A,#N/A,FALSE,"DEF3"}</definedName>
    <definedName name="____DEF3" hidden="1">{#N/A,#N/A,FALSE,"DEF1";#N/A,#N/A,FALSE,"DEF2";#N/A,#N/A,FALSE,"DEF3"}</definedName>
    <definedName name="____efc10" hidden="1">{"'RR'!$A$2:$E$81"}</definedName>
    <definedName name="____EFC2" hidden="1">{"'RR'!$A$2:$E$81"}</definedName>
    <definedName name="____EFC3" hidden="1">{"'RR'!$A$2:$E$81"}</definedName>
    <definedName name="____EFC4" hidden="1">{"'RR'!$A$2:$E$81"}</definedName>
    <definedName name="____ffp16" hidden="1">{"'gráf jan00'!$A$1:$AK$41"}</definedName>
    <definedName name="____ffp4589" hidden="1">{"'gráf jan00'!$A$1:$AK$41"}</definedName>
    <definedName name="____jun04" hidden="1">{"'gráf jan00'!$A$1:$AK$41"}</definedName>
    <definedName name="____MOA1" hidden="1">{#N/A,#N/A,FALSE,"DEF1";#N/A,#N/A,FALSE,"DEF2";#N/A,#N/A,FALSE,"DEF3"}</definedName>
    <definedName name="____MOA2" hidden="1">{#N/A,#N/A,FALSE,"DEF1";#N/A,#N/A,FALSE,"DEF2";#N/A,#N/A,FALSE,"DEF3"}</definedName>
    <definedName name="____n2" hidden="1">{#N/A,#N/A,FALSE,"PCOL"}</definedName>
    <definedName name="____OUT98" hidden="1">{#N/A,#N/A,TRUE,"Serviços"}</definedName>
    <definedName name="____OUTTT98" hidden="1">{#N/A,#N/A,TRUE,"Serviços"}</definedName>
    <definedName name="____PN10" hidden="1">{"'gráf jan00'!$A$1:$AK$41"}</definedName>
    <definedName name="___a999" hidden="1">{#N/A,#N/A,FALSE,"ANEXO3 99 ERA";#N/A,#N/A,FALSE,"ANEXO3 99 UBÁ2";#N/A,#N/A,FALSE,"ANEXO3 99 DTU";#N/A,#N/A,FALSE,"ANEXO3 99 RDR";#N/A,#N/A,FALSE,"ANEXO3 99 UBÁ4";#N/A,#N/A,FALSE,"ANEXO3 99 UBÁ6"}</definedName>
    <definedName name="___adm1" hidden="1">{"'Índice'!$A$1:$K$49"}</definedName>
    <definedName name="_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ago1" hidden="1">{"'gráf jan00'!$A$1:$AK$41"}</definedName>
    <definedName name="___ago10" hidden="1">{"'gráf jan00'!$A$1:$AK$41"}</definedName>
    <definedName name="___ago2" hidden="1">{"'gráf jan00'!$A$1:$AK$41"}</definedName>
    <definedName name="___ago3" hidden="1">{"'gráf jan00'!$A$1:$AK$41"}</definedName>
    <definedName name="___ago4" hidden="1">{"'gráf jan00'!$A$1:$AK$41"}</definedName>
    <definedName name="___ago5" hidden="1">{"'gráf jan00'!$A$1:$AK$41"}</definedName>
    <definedName name="___ago6" hidden="1">{"'gráf jan00'!$A$1:$AK$41"}</definedName>
    <definedName name="___ago7" hidden="1">{"'gráf jan00'!$A$1:$AK$41"}</definedName>
    <definedName name="___ago8" hidden="1">{"'gráf jan00'!$A$1:$AK$41"}</definedName>
    <definedName name="___ago9" hidden="1">{"'gráf jan00'!$A$1:$AK$41"}</definedName>
    <definedName name="___ago99999" hidden="1">{"'gráf jan00'!$A$1:$AK$41"}</definedName>
    <definedName name="___DEF2" hidden="1">{#N/A,#N/A,FALSE,"DEF1";#N/A,#N/A,FALSE,"DEF2";#N/A,#N/A,FALSE,"DEF3"}</definedName>
    <definedName name="___DEF3" hidden="1">{#N/A,#N/A,FALSE,"DEF1";#N/A,#N/A,FALSE,"DEF2";#N/A,#N/A,FALSE,"DEF3"}</definedName>
    <definedName name="__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efc10" hidden="1">{"'RR'!$A$2:$E$81"}</definedName>
    <definedName name="___EFC2" hidden="1">{"'RR'!$A$2:$E$81"}</definedName>
    <definedName name="___EFC3" hidden="1">{"'RR'!$A$2:$E$81"}</definedName>
    <definedName name="___EFC4" hidden="1">{"'RR'!$A$2:$E$81"}</definedName>
    <definedName name="___ffp16" hidden="1">{"'gráf jan00'!$A$1:$AK$41"}</definedName>
    <definedName name="___ffp4589" hidden="1">{"'gráf jan00'!$A$1:$AK$41"}</definedName>
    <definedName name="__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jun04" hidden="1">{"'gráf jan00'!$A$1:$AK$41"}</definedName>
    <definedName name="__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MOA1" hidden="1">{#N/A,#N/A,FALSE,"DEF1";#N/A,#N/A,FALSE,"DEF2";#N/A,#N/A,FALSE,"DEF3"}</definedName>
    <definedName name="___MOA2" hidden="1">{#N/A,#N/A,FALSE,"DEF1";#N/A,#N/A,FALSE,"DEF2";#N/A,#N/A,FALSE,"DEF3"}</definedName>
    <definedName name="___n2" hidden="1">{#N/A,#N/A,FALSE,"PCOL"}</definedName>
    <definedName name="___OUT98" hidden="1">{#N/A,#N/A,TRUE,"Serviços"}</definedName>
    <definedName name="___PN10" hidden="1">{"'gráf jan00'!$A$1:$AK$41"}</definedName>
    <definedName name="___xlfn.IFERROR" hidden="1">#NAME?</definedName>
    <definedName name="___xlfn.RTD" hidden="1">#NAME?</definedName>
    <definedName name="__1__123Graph_BGrßfico_10C" hidden="1">#REF!</definedName>
    <definedName name="__123Graph_A" hidden="1">[1]A!$AF$59:$AF$65</definedName>
    <definedName name="__123Graph_AGraph1" hidden="1">[2]A!$B$4:$B$8</definedName>
    <definedName name="__123Graph_AGraph10" hidden="1">[3]aux!$I$24:$M$24</definedName>
    <definedName name="__123Graph_AGraph11" hidden="1">[3]aux!$I$26:$M$26</definedName>
    <definedName name="__123Graph_AGraph12" hidden="1">[3]aux!$I$28:$M$28</definedName>
    <definedName name="__123Graph_AGraph2" hidden="1">[2]A!$C$4:$C$8</definedName>
    <definedName name="__123Graph_AGraph3" hidden="1">[2]A!$D$4:$D$8</definedName>
    <definedName name="__123Graph_AGraph4" hidden="1">[2]A!$B$4:$B$9</definedName>
    <definedName name="__123Graph_AGraph5" hidden="1">[2]A!$B$4:$B$9</definedName>
    <definedName name="__123Graph_AGraph6" hidden="1">[2]A!$E$4:$E$8</definedName>
    <definedName name="__123Graph_AGraph7" hidden="1">[2]A!$B$4:$E$4</definedName>
    <definedName name="__123Graph_AGraph8" hidden="1">[2]A!$B$4:$E$4</definedName>
    <definedName name="__123Graph_AGraph9" hidden="1">[3]aux!$I$22:$M$22</definedName>
    <definedName name="__123Graph_ASIDECO" hidden="1">#REF!</definedName>
    <definedName name="__123Graph_B" hidden="1">[1]A!$AG$58:$AG$64</definedName>
    <definedName name="__123Graph_BGraph1" hidden="1">[3]aux!$B$6:$F$6</definedName>
    <definedName name="__123Graph_BGraph10" hidden="1">[3]aux!$B$24:$F$24</definedName>
    <definedName name="__123Graph_BGraph11" hidden="1">[3]aux!$B$26:$F$26</definedName>
    <definedName name="__123Graph_BGraph12" hidden="1">[3]aux!$B$28:$F$28</definedName>
    <definedName name="__123Graph_BGraph2" hidden="1">[3]aux!$B$8:$F$8</definedName>
    <definedName name="__123Graph_BGraph3" hidden="1">[3]aux!$B$10:$F$10</definedName>
    <definedName name="__123Graph_BGraph4" hidden="1">[3]aux!$B$12:$F$12</definedName>
    <definedName name="__123Graph_BGraph5" hidden="1">[3]aux!$B$14:$F$14</definedName>
    <definedName name="__123Graph_BGraph6" hidden="1">[3]aux!$B$16:$F$16</definedName>
    <definedName name="__123Graph_BGraph7" hidden="1">[2]A!$B$5:$E$5</definedName>
    <definedName name="__123Graph_BGraph8" hidden="1">[2]A!$B$5:$E$5</definedName>
    <definedName name="__123Graph_BGraph9" hidden="1">[3]aux!$B$22:$F$22</definedName>
    <definedName name="__123Graph_BSIDECO" hidden="1">#REF!</definedName>
    <definedName name="__123Graph_C" hidden="1">[2]A!$B$6:$E$6</definedName>
    <definedName name="__123Graph_CGraph7" hidden="1">[2]A!$B$6:$E$6</definedName>
    <definedName name="__123Graph_CGraph8" hidden="1">[2]A!$B$6:$E$6</definedName>
    <definedName name="__123Graph_CSIDECO" hidden="1">#REF!</definedName>
    <definedName name="__123Graph_D" hidden="1">[2]A!$B$7:$E$7</definedName>
    <definedName name="__123Graph_DGraph7" hidden="1">[2]A!$B$7:$E$7</definedName>
    <definedName name="__123Graph_DGraph8" hidden="1">[2]A!$B$7:$E$7</definedName>
    <definedName name="__123Graph_E" hidden="1">[2]A!$B$8:$E$8</definedName>
    <definedName name="__123Graph_EGraph7" hidden="1">[2]A!$B$8:$E$8</definedName>
    <definedName name="__123Graph_EGraph8" hidden="1">[2]A!$B$8:$E$8</definedName>
    <definedName name="__123Graph_X" hidden="1">[1]A!$AE$59:$AE$65</definedName>
    <definedName name="__123Graph_XGraph1" hidden="1">[2]A!$A$4:$A$8</definedName>
    <definedName name="__123Graph_XGraph10" hidden="1">[3]aux!$B$25:$F$25</definedName>
    <definedName name="__123Graph_XGraph11" hidden="1">[3]aux!$B$27:$F$27</definedName>
    <definedName name="__123Graph_XGraph12" hidden="1">[3]aux!$B$29:$F$29</definedName>
    <definedName name="__123Graph_XGraph2" hidden="1">[2]A!$A$4:$A$8</definedName>
    <definedName name="__123Graph_XGraph3" hidden="1">[2]A!$A$4:$A$8</definedName>
    <definedName name="__123Graph_XGraph4" hidden="1">[2]A!$A$4:$A$9</definedName>
    <definedName name="__123Graph_XGraph5" hidden="1">[2]A!$A$4:$A$9</definedName>
    <definedName name="__123Graph_XGraph6" hidden="1">[2]A!$A$4:$A$8</definedName>
    <definedName name="__123Graph_XGraph7" hidden="1">[2]A!$B$3:$E$3</definedName>
    <definedName name="__123Graph_XGraph8" hidden="1">[2]A!$B$3:$E$3</definedName>
    <definedName name="__123Graph_XGraph9" hidden="1">[3]aux!$B$23:$F$23</definedName>
    <definedName name="__123Graph_XSIDECO" hidden="1">#REF!</definedName>
    <definedName name="__adm1" hidden="1">{"'Índice'!$A$1:$K$49"}</definedName>
    <definedName name="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ago1" hidden="1">{"'gráf jan00'!$A$1:$AK$41"}</definedName>
    <definedName name="__ago10" hidden="1">{"'gráf jan00'!$A$1:$AK$41"}</definedName>
    <definedName name="__ago2" hidden="1">{"'gráf jan00'!$A$1:$AK$41"}</definedName>
    <definedName name="__ago3" hidden="1">{"'gráf jan00'!$A$1:$AK$41"}</definedName>
    <definedName name="__ago4" hidden="1">{"'gráf jan00'!$A$1:$AK$41"}</definedName>
    <definedName name="__ago5" hidden="1">{"'gráf jan00'!$A$1:$AK$41"}</definedName>
    <definedName name="__ago6" hidden="1">{"'gráf jan00'!$A$1:$AK$41"}</definedName>
    <definedName name="__ago7" hidden="1">{"'gráf jan00'!$A$1:$AK$41"}</definedName>
    <definedName name="__ago8" hidden="1">{"'gráf jan00'!$A$1:$AK$41"}</definedName>
    <definedName name="__ago9" hidden="1">{"'gráf jan00'!$A$1:$AK$41"}</definedName>
    <definedName name="__ago99999" hidden="1">{"'gráf jan00'!$A$1:$AK$41"}</definedName>
    <definedName name="__DEF2" hidden="1">{#N/A,#N/A,FALSE,"DEF1";#N/A,#N/A,FALSE,"DEF2";#N/A,#N/A,FALSE,"DEF3"}</definedName>
    <definedName name="__DEF3" hidden="1">{#N/A,#N/A,FALSE,"DEF1";#N/A,#N/A,FALSE,"DEF2";#N/A,#N/A,FALSE,"DEF3"}</definedName>
    <definedName name="_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efc10" hidden="1">{"'RR'!$A$2:$E$81"}</definedName>
    <definedName name="__EFC2" hidden="1">{"'RR'!$A$2:$E$81"}</definedName>
    <definedName name="__EFC3" hidden="1">{"'RR'!$A$2:$E$81"}</definedName>
    <definedName name="__EFC4" hidden="1">{"'RR'!$A$2:$E$81"}</definedName>
    <definedName name="__FDS_HYPERLINK_TOGGLE_STATE__" hidden="1">"ON"</definedName>
    <definedName name="__ffp16" hidden="1">{"'gráf jan00'!$A$1:$AK$41"}</definedName>
    <definedName name="__ffp4589" hidden="1">{"'gráf jan00'!$A$1:$AK$41"}</definedName>
    <definedName name="__IntlFixup" hidden="1">TRUE</definedName>
    <definedName name="__IntlFixupTable" hidden="1">#REF!</definedName>
    <definedName name="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jun04" hidden="1">{"'gráf jan00'!$A$1:$AK$41"}</definedName>
    <definedName name="_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MOA1" hidden="1">{#N/A,#N/A,FALSE,"DEF1";#N/A,#N/A,FALSE,"DEF2";#N/A,#N/A,FALSE,"DEF3"}</definedName>
    <definedName name="__MOA2" hidden="1">{#N/A,#N/A,FALSE,"DEF1";#N/A,#N/A,FALSE,"DEF2";#N/A,#N/A,FALSE,"DEF3"}</definedName>
    <definedName name="__n2" hidden="1">{#N/A,#N/A,FALSE,"PCOL"}</definedName>
    <definedName name="__OUT98" hidden="1">{#N/A,#N/A,TRUE,"Serviços"}</definedName>
    <definedName name="__OUT988888" hidden="1">{#N/A,#N/A,TRUE,"Serviços"}</definedName>
    <definedName name="__PN10" hidden="1">{"'gráf jan00'!$A$1:$AK$41"}</definedName>
    <definedName name="__r" hidden="1">{#N/A,#N/A,FALSE,"PCOL"}</definedName>
    <definedName name="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lcn.WorksheetConnection_Tabela21" hidden="1">Tabela2</definedName>
    <definedName name="__xlfn.IFERROR" hidden="1">#NAME?</definedName>
    <definedName name="__xlfn.RTD" hidden="1">#NAME?</definedName>
    <definedName name="_050BMG9020E">#REF!</definedName>
    <definedName name="_1__123Graph_ACHART_1" hidden="1">[4]OP079907!#REF!</definedName>
    <definedName name="_1__123Graph_BGrßfico_10C" hidden="1">#REF!</definedName>
    <definedName name="_10__123Graph_BCHART_2" hidden="1">[5]Premissas!#REF!</definedName>
    <definedName name="_10__123Graph_FCHART_1" hidden="1">[6]EAIGESEN!#REF!</definedName>
    <definedName name="_11__123Graph_XCHART_3" hidden="1">[7]estgg!#REF!</definedName>
    <definedName name="_14__123Graph_BCHART_1" hidden="1">[6]EAIGESEN!#REF!</definedName>
    <definedName name="_146BMG0070">#REF!</definedName>
    <definedName name="_15__123Graph_CCHART_2" hidden="1">[5]Premissas!#REF!</definedName>
    <definedName name="_187EMG0240">#REF!</definedName>
    <definedName name="_187EMG0260">#REF!</definedName>
    <definedName name="_187EMG0280">#REF!</definedName>
    <definedName name="_187EMG0300">#REF!</definedName>
    <definedName name="_187EMG0320">#REF!</definedName>
    <definedName name="_187EMG0340">#REF!</definedName>
    <definedName name="_19__123Graph_CCHART_1" hidden="1">[6]EAIGESEN!#REF!</definedName>
    <definedName name="_190EMG0340">#REF!</definedName>
    <definedName name="_190EMG0360">#REF!</definedName>
    <definedName name="_190EMG0370">#REF!</definedName>
    <definedName name="_190EMG0375">#REF!</definedName>
    <definedName name="_190EMG0420">#REF!</definedName>
    <definedName name="_190EMG0440">#REF!</definedName>
    <definedName name="_2__123Graph_ACHART_3" hidden="1">[6]EAIGESEN!$O$16:$O$17</definedName>
    <definedName name="_2__123Graph_BCHART_1" hidden="1">[4]OP079907!#REF!</definedName>
    <definedName name="_20__123Graph_DCHART_2" hidden="1">[5]Premissas!#REF!</definedName>
    <definedName name="_24__123Graph_DCHART_1" hidden="1">[6]EAIGESEN!#REF!</definedName>
    <definedName name="_29__123Graph_ECHART_1" hidden="1">[6]EAIGESEN!#REF!</definedName>
    <definedName name="_3__123Graph_BCHART_1" hidden="1">[6]EAIGESEN!#REF!</definedName>
    <definedName name="_3__123Graph_XCHART_1" hidden="1">[4]OP079907!$BK$32:$BK$141</definedName>
    <definedName name="_34__123Graph_FCHART_1" hidden="1">[6]EAIGESEN!#REF!</definedName>
    <definedName name="_35__123Graph_XCHART_3" hidden="1">[7]estgg!#REF!</definedName>
    <definedName name="_364BMG0250">#REF!</definedName>
    <definedName name="_364BMG0270">#REF!</definedName>
    <definedName name="_365BMG0230">#REF!</definedName>
    <definedName name="_365BMG0240">#REF!</definedName>
    <definedName name="_365BMG0243">#REF!</definedName>
    <definedName name="_365BMG0250">#REF!</definedName>
    <definedName name="_365BMG0255">#REF!</definedName>
    <definedName name="_4__123Graph_ACHART_1" hidden="1">[6]EAIGESEN!#REF!</definedName>
    <definedName name="_4__123Graph_CCHART_1" hidden="1">[6]EAIGESEN!#REF!</definedName>
    <definedName name="_427EMG0200E">#REF!</definedName>
    <definedName name="_427EMG0205_02">#REF!</definedName>
    <definedName name="_427EMG0205D_01">#REF!</definedName>
    <definedName name="_427EMG0220">#REF!</definedName>
    <definedName name="_427EMG0240">#REF!</definedName>
    <definedName name="_427EMG0260">#REF!</definedName>
    <definedName name="_427EMG0280">#REF!</definedName>
    <definedName name="_427EMG0300">#REF!</definedName>
    <definedName name="_452BMG0230">#REF!</definedName>
    <definedName name="_452BMG0235">#REF!</definedName>
    <definedName name="_452BMG0237">#REF!</definedName>
    <definedName name="_452BMG0240">#REF!</definedName>
    <definedName name="_452BMG0250">#REF!</definedName>
    <definedName name="_452CMG0210">#REF!</definedName>
    <definedName name="_452CMG0220">#REF!</definedName>
    <definedName name="_452CMG0225">#REF!</definedName>
    <definedName name="_462CMG0010_01">#REF!</definedName>
    <definedName name="_462CMG0010_02">#REF!</definedName>
    <definedName name="_462CMG0010_03">#REF!</definedName>
    <definedName name="_462CMG0010_04">#REF!</definedName>
    <definedName name="_462CMG0010_05">#REF!</definedName>
    <definedName name="_462CMG0010_06">#REF!</definedName>
    <definedName name="_462CMG0011_01">#REF!</definedName>
    <definedName name="_462CMG0011_02">#REF!</definedName>
    <definedName name="_462CMG0030_01">#REF!</definedName>
    <definedName name="_462CMG0030_02">#REF!</definedName>
    <definedName name="_462CMG0030_03">#REF!</definedName>
    <definedName name="_5__123Graph_ACHART_2" hidden="1">[5]Premissas!#REF!</definedName>
    <definedName name="_5__123Graph_ACHART_3" hidden="1">[6]EAIGESEN!$O$11:$O$12</definedName>
    <definedName name="_5__123Graph_DCHART_1" hidden="1">[6]EAIGESEN!#REF!</definedName>
    <definedName name="_6__123Graph_BCHART_1" hidden="1">[6]EAIGESEN!#REF!</definedName>
    <definedName name="_6__123Graph_ECHART_1" hidden="1">[6]EAIGESEN!#REF!</definedName>
    <definedName name="_7__123Graph_CCHART_1" hidden="1">[6]EAIGESEN!#REF!</definedName>
    <definedName name="_7__123Graph_FCHART_1" hidden="1">[6]EAIGESEN!#REF!</definedName>
    <definedName name="_782LMG0005">#REF!</definedName>
    <definedName name="_782LMG0010">#REF!</definedName>
    <definedName name="_798LMG0020">#REF!</definedName>
    <definedName name="_8__123Graph_ACHART_1" hidden="1">[6]EAIGESEN!#REF!</definedName>
    <definedName name="_8__123Graph_DCHART_1" hidden="1">[6]EAIGESEN!#REF!</definedName>
    <definedName name="_8__123Graph_XCHART_3" hidden="1">[7]estgg!#REF!</definedName>
    <definedName name="_812LMG0020">#REF!</definedName>
    <definedName name="_899" hidden="1">#REF!</definedName>
    <definedName name="_9__123Graph_ACHART_3" hidden="1">[6]EAIGESEN!$O$11:$O$12</definedName>
    <definedName name="_9__123Graph_ECHART_1" hidden="1">[6]EAIGESEN!#REF!</definedName>
    <definedName name="_a999" hidden="1">{#N/A,#N/A,FALSE,"ANEXO3 99 ERA";#N/A,#N/A,FALSE,"ANEXO3 99 UBÁ2";#N/A,#N/A,FALSE,"ANEXO3 99 DTU";#N/A,#N/A,FALSE,"ANEXO3 99 RDR";#N/A,#N/A,FALSE,"ANEXO3 99 UBÁ4";#N/A,#N/A,FALSE,"ANEXO3 99 UBÁ6"}</definedName>
    <definedName name="_adm1" hidden="1">{"'Índice'!$A$1:$K$49"}</definedName>
    <definedName name="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ago1" hidden="1">{"'gráf jan00'!$A$1:$AK$41"}</definedName>
    <definedName name="_ago10" hidden="1">{"'gráf jan00'!$A$1:$AK$41"}</definedName>
    <definedName name="_ago2" hidden="1">{"'gráf jan00'!$A$1:$AK$41"}</definedName>
    <definedName name="_ago3" hidden="1">{"'gráf jan00'!$A$1:$AK$41"}</definedName>
    <definedName name="_ago4" hidden="1">{"'gráf jan00'!$A$1:$AK$41"}</definedName>
    <definedName name="_ago5" hidden="1">{"'gráf jan00'!$A$1:$AK$41"}</definedName>
    <definedName name="_ago6" hidden="1">{"'gráf jan00'!$A$1:$AK$41"}</definedName>
    <definedName name="_ago7" hidden="1">{"'gráf jan00'!$A$1:$AK$41"}</definedName>
    <definedName name="_ago8" hidden="1">{"'gráf jan00'!$A$1:$AK$41"}</definedName>
    <definedName name="_ago9" hidden="1">{"'gráf jan00'!$A$1:$AK$41"}</definedName>
    <definedName name="_ago99999" hidden="1">{"'gráf jan00'!$A$1:$AK$41"}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3F011716051B4FEEAD434DAF7429A66C.edm" hidden="1">#REF!</definedName>
    <definedName name="_cc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_dd" hidden="1">#REF!</definedName>
    <definedName name="_DEF2" hidden="1">{#N/A,#N/A,FALSE,"DEF1";#N/A,#N/A,FALSE,"DEF2";#N/A,#N/A,FALSE,"DEF3"}</definedName>
    <definedName name="_DEF3" hidden="1">{#N/A,#N/A,FALSE,"DEF1";#N/A,#N/A,FALSE,"DEF2";#N/A,#N/A,FALSE,"DEF3"}</definedName>
    <definedName name="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ist_Bin" hidden="1">#REF!</definedName>
    <definedName name="_Dist_Values" hidden="1">#REF!</definedName>
    <definedName name="_efc10" hidden="1">{"'RR'!$A$2:$E$81"}</definedName>
    <definedName name="_EFC2" hidden="1">{"'RR'!$A$2:$E$81"}</definedName>
    <definedName name="_EFC3" hidden="1">{"'RR'!$A$2:$E$81"}</definedName>
    <definedName name="_EFC4" hidden="1">{"'RR'!$A$2:$E$81"}</definedName>
    <definedName name="_ffp16" hidden="1">{"'gráf jan00'!$A$1:$AK$41"}</definedName>
    <definedName name="_ffp4589" hidden="1">{"'gráf jan00'!$A$1:$AK$41"}</definedName>
    <definedName name="_Fill" hidden="1">#REF!</definedName>
    <definedName name="_fill1" hidden="1">#REF!</definedName>
    <definedName name="_Filll" hidden="1">[8]Elétrica!#REF!</definedName>
    <definedName name="_xlnm._FilterDatabase" hidden="1">#REF!</definedName>
    <definedName name="_h" hidden="1">#REF!</definedName>
    <definedName name="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jun04" hidden="1">{"'gráf jan00'!$A$1:$AK$41"}</definedName>
    <definedName name="_Kay1" hidden="1">#REF!</definedName>
    <definedName name="_Key1" hidden="1">'[9]#REF'!$C$12</definedName>
    <definedName name="_Key2" hidden="1">'[9]#REF'!$C$26</definedName>
    <definedName name="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MatInverse_In" hidden="1">#REF!</definedName>
    <definedName name="_MatMult_A" hidden="1">'[10]Painel de Controle'!#REF!</definedName>
    <definedName name="_MOA1" hidden="1">{#N/A,#N/A,FALSE,"DEF1";#N/A,#N/A,FALSE,"DEF2";#N/A,#N/A,FALSE,"DEF3"}</definedName>
    <definedName name="_MOA2" hidden="1">{#N/A,#N/A,FALSE,"DEF1";#N/A,#N/A,FALSE,"DEF2";#N/A,#N/A,FALSE,"DEF3"}</definedName>
    <definedName name="_MOD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n2" hidden="1">{#N/A,#N/A,FALSE,"PCOL"}</definedName>
    <definedName name="_NEW2" hidden="1">{"'RATEIO RECEITA BRUTA'!$B$77:$C$106"}</definedName>
    <definedName name="_Order1" hidden="1">255</definedName>
    <definedName name="_Order2" localSheetId="0" hidden="1">0</definedName>
    <definedName name="_Order2" hidden="1">255</definedName>
    <definedName name="_OUT98" hidden="1">{#N/A,#N/A,TRUE,"Serviços"}</definedName>
    <definedName name="_OUTTTT9888" hidden="1">{#N/A,#N/A,TRUE,"Serviços"}</definedName>
    <definedName name="_Parse_Out" hidden="1">#REF!</definedName>
    <definedName name="_ped1">#REF!</definedName>
    <definedName name="_PN10" hidden="1">{"'gráf jan00'!$A$1:$AK$41"}</definedName>
    <definedName name="_r">'[11]RELATA véio'!$A$1:$AA$335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j99">#REF!</definedName>
    <definedName name="_Sort" hidden="1">'[9]#REF'!$C$176:$C$194</definedName>
    <definedName name="_sp332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A" hidden="1">#REF!</definedName>
    <definedName name="a_IPCA" localSheetId="2">[12]PreAtemporais!$H$69</definedName>
    <definedName name="a_IPCA">[13]PreAtemporais!$H$69</definedName>
    <definedName name="a000" hidden="1">{#N/A,#N/A,FALSE,"ANEXO3 99 ERA";#N/A,#N/A,FALSE,"ANEXO3 99 UBÁ2";#N/A,#N/A,FALSE,"ANEXO3 99 DTU";#N/A,#N/A,FALSE,"ANEXO3 99 RDR";#N/A,#N/A,FALSE,"ANEXO3 99 UBÁ4";#N/A,#N/A,FALSE,"ANEXO3 99 UBÁ6"}</definedName>
    <definedName name="aa" hidden="1">{"'EI 060 02'!$A$1:$K$59"}</definedName>
    <definedName name="AA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DOCTOPS" hidden="1">"AAA_SET"</definedName>
    <definedName name="AAA_duser" hidden="1">"OFF"</definedName>
    <definedName name="aaaaa" hidden="1">{"'gráf jan00'!$A$1:$AK$41"}</definedName>
    <definedName name="aaaaaa" hidden="1">#REF!</definedName>
    <definedName name="aaaaaaaaa" hidden="1">#REF!</definedName>
    <definedName name="aaaaaaaaaa" hidden="1">#REF!</definedName>
    <definedName name="aaaaaaaaaaa" hidden="1">#REF!</definedName>
    <definedName name="aaaaaaaaaaaa" hidden="1">[5]Premissas!#REF!</definedName>
    <definedName name="aaaaaaaaaaaaa" hidden="1">[5]Premissas!#REF!</definedName>
    <definedName name="aaaaaaaaaaaaaaa" hidden="1">#REF!</definedName>
    <definedName name="aaaaaaaaaaaaaaaaa" hidden="1">[5]Premissas!#REF!</definedName>
    <definedName name="aaaaaaaaaaaaaaaaaaa" hidden="1">[5]Premissas!#REF!</definedName>
    <definedName name="aaaaaaaaaaaaaaaaaaaaaaa" hidden="1">#REF!</definedName>
    <definedName name="aaaaaaaaaaaaaaaaaaaaaaaaaa" hidden="1">#REF!</definedName>
    <definedName name="aaas" hidden="1">{"'gráf jan00'!$A$1:$AK$41"}</definedName>
    <definedName name="AAB_Addin5" hidden="1">"AAB_Description for addin 5,Description for addin 5,Description for addin 5,Description for addin 5,Description for addin 5,Description for addin 5"</definedName>
    <definedName name="aasaasas" hidden="1">{#N/A,#N/A,TRUE,"indice";#N/A,#N/A,TRUE,"indicadores";#N/A,#N/A,TRUE,"comentarios"}</definedName>
    <definedName name="AB" hidden="1">{"'gráf jan00'!$A$1:$AK$41"}</definedName>
    <definedName name="ABC" hidden="1">#REF!</definedName>
    <definedName name="ABC.XLS" hidden="1">{"'Quadro'!$A$4:$BG$78"}</definedName>
    <definedName name="abcd" hidden="1">{#N/A,#N/A,FALSE,"PCOL"}</definedName>
    <definedName name="abcde" hidden="1">{#N/A,#N/A,FALSE,"PCOL"}</definedName>
    <definedName name="abobora.xls" hidden="1">{"'Quadro'!$A$4:$BG$78"}</definedName>
    <definedName name="AccessDatabase" hidden="1">"C:\Documents and Settings\JPMELLO\Meus documentos\ARQUIVOS 2004\MONITORAMENTO OAC\Monitoramento de OAC.mdb"</definedName>
    <definedName name="adasdad" hidden="1">{"'gráf jan00'!$A$1:$AK$41"}</definedName>
    <definedName name="ADED" hidden="1">{"'gráf jan00'!$A$1:$AK$41"}</definedName>
    <definedName name="Adequaqção" hidden="1">{"'gráf jan00'!$A$1:$AK$41"}</definedName>
    <definedName name="aditivo" hidden="1">{#N/A,#N/A,FALSE,"PCOL"}</definedName>
    <definedName name="ADPOFJPDAFOK" hidden="1">{"'RATEIO RECEITA BRUTA'!$B$77:$C$106"}</definedName>
    <definedName name="adsf" hidden="1">{"'gráf jan00'!$A$1:$AK$41"}</definedName>
    <definedName name="aeaw" hidden="1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afds" hidden="1">{"'gráf jan00'!$A$1:$AK$41"}</definedName>
    <definedName name="AGAKLJDFK" hidden="1">{"'gráf jan00'!$A$1:$AK$41"}</definedName>
    <definedName name="ag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t5" hidden="1">{"'gráf jan00'!$A$1:$AK$41"}</definedName>
    <definedName name="Agosto" hidden="1">{#N/A,#N/A,FALSE,"SITUAÇÃO DIÁRIA ";#N/A,#N/A,FALSE,"7 à 7"}</definedName>
    <definedName name="AHA" hidden="1">{"'RR'!$A$2:$E$81"}</definedName>
    <definedName name="aina" hidden="1">{#N/A,#N/A,FALSE,"PCOL"}</definedName>
    <definedName name="ALB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MG900.2">#REF!</definedName>
    <definedName name="AMG900.2f">#REF!</definedName>
    <definedName name="AMG900.2i">#REF!</definedName>
    <definedName name="AMG900.4">#REF!</definedName>
    <definedName name="AMG900.4f">#REF!</definedName>
    <definedName name="AMG900.4i">#REF!</definedName>
    <definedName name="AMG9001.4">#REF!</definedName>
    <definedName name="AMG9001.4f">#REF!</definedName>
    <definedName name="AMG9001.4i">#REF!</definedName>
    <definedName name="AMG9002.4">#REF!</definedName>
    <definedName name="AMG9002.4f">#REF!</definedName>
    <definedName name="AMG9002.4i">#REF!</definedName>
    <definedName name="amortizac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MV" hidden="1">{"'gráf jan00'!$A$1:$AK$41"}</definedName>
    <definedName name="ANEXO1" hidden="1">{"'teste'!$B$2:$R$49"}</definedName>
    <definedName name="ANEXO2" hidden="1">{"'teste'!$B$2:$R$49"}</definedName>
    <definedName name="ans" hidden="1">{#N/A,#N/A,FALSE,"PCOL"}</definedName>
    <definedName name="anscount" hidden="1">2</definedName>
    <definedName name="a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R" hidden="1">{"'Quadro'!$A$4:$BG$78"}</definedName>
    <definedName name="Arara" hidden="1">{#N/A,#N/A,FALSE,"PCOL"}</definedName>
    <definedName name="_xlnm.Print_Area" localSheetId="0">Capa!#REF!</definedName>
    <definedName name="AREEWR" hidden="1">{"'Quadro'!$A$4:$BG$78"}</definedName>
    <definedName name="Arlindo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RS" hidden="1">#REF!</definedName>
    <definedName name="AS" hidden="1">#REF!</definedName>
    <definedName name="AS2DocOpenMode" hidden="1">"AS2DocumentEdit"</definedName>
    <definedName name="AS2NamedRange" hidden="1">18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">[14]RELATA!$A$1:$AA$335</definedName>
    <definedName name="asaasaas" hidden="1">{#N/A,#N/A,TRUE,"indice";#N/A,#N/A,TRUE,"indicadores";#N/A,#N/A,TRUE,"comentarios"}</definedName>
    <definedName name="asaasa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ad" hidden="1">{"'gráf jan00'!$A$1:$AK$41"}</definedName>
    <definedName name="asdadadad" hidden="1">{"'gráf jan00'!$A$1:$AK$41"}</definedName>
    <definedName name="asdasdasdas" hidden="1">{"'gráf jan00'!$A$1:$AK$41"}</definedName>
    <definedName name="AS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dfa" hidden="1">#REF!</definedName>
    <definedName name="ASDFASFA" hidden="1">{#N/A,#N/A,TRUE,"Resumo de Preços"}</definedName>
    <definedName name="asdfasfsafasf" hidden="1">{"'CptDifn'!$AA$32:$AG$32"}</definedName>
    <definedName name="asdg" hidden="1">{"'gráf jan00'!$A$1:$AK$41"}</definedName>
    <definedName name="asdryhsdf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SD" hidden="1">{"'Quadro'!$A$4:$BG$78"}</definedName>
    <definedName name="ASFD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SFD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SFD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sfg1" hidden="1">{#N/A,#N/A,FALSE,"Cadastro";#N/A,#N/A,FALSE,"Diasmês";#N/A,#N/A,FALSE,"Refeição_3t";#N/A,#N/A,FALSE,"Refeição_Adm";#N/A,#N/A,FALSE,"Custo"}</definedName>
    <definedName name="ASFS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rgad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SASASASA">[15]RELATA!$A$1:$AA$335</definedName>
    <definedName name="Assumptios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WEFGQ3" hidden="1">{"'gráf jan00'!$A$1:$AK$41"}</definedName>
    <definedName name="AT" hidden="1">{"'Quadro'!$A$4:$BG$78"}</definedName>
    <definedName name="AW" hidden="1">{"'Quadro'!$A$4:$BG$78"}</definedName>
    <definedName name="awdasd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zerty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b" hidden="1">{"'Índice'!$A$1:$K$49"}</definedName>
    <definedName name="balance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balancete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xlnm.Database" localSheetId="0">#REF!</definedName>
    <definedName name="_xlnm.Database">'[16]Cobertura Vegetal'!#REF!</definedName>
    <definedName name="bb" hidden="1">{#N/A,#N/A,FALSE,"ANEXO3 99 ERA";#N/A,#N/A,FALSE,"ANEXO3 99 UBÁ2";#N/A,#N/A,FALSE,"ANEXO3 99 DTU";#N/A,#N/A,FALSE,"ANEXO3 99 RDR";#N/A,#N/A,FALSE,"ANEXO3 99 UBÁ4";#N/A,#N/A,FALSE,"ANEXO3 99 UBÁ6"}</definedName>
    <definedName name="bbb" hidden="1">{#N/A,#N/A,FALSE,"CW Summary";#N/A,#N/A,FALSE,"Weekly Tracking";#N/A,#N/A,FALSE,"MSA";#N/A,#N/A,FALSE,"Parts";#N/A,#N/A,FALSE,"RS";#N/A,#N/A,FALSE,"Mods";#N/A,#N/A,FALSE,"GEVISA";#N/A,#N/A,FALSE,"HQ"}</definedName>
    <definedName name="bbbb" hidden="1">{#N/A,#N/A,FALSE,"PCOL"}</definedName>
    <definedName name="bbbbbbbbbbbbbbbbbbbbbbbbbbbbbbbb" hidden="1">{"'REL CUSTODIF'!$B$1:$H$72"}</definedName>
    <definedName name="bd" hidden="1">{"'IndicadoresRH'!$AA$50:$AP$67"}</definedName>
    <definedName name="BDI_LIST">#REF!</definedName>
    <definedName name="BENEFÍCIOS">#REF!</definedName>
    <definedName name="BG_Del" hidden="1">15</definedName>
    <definedName name="BG_Ins" hidden="1">4</definedName>
    <definedName name="BG_Mod" hidden="1">6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oco" hidden="1">#REF!</definedName>
    <definedName name="Bloco2" hidden="1">#REF!</definedName>
    <definedName name="BLPH1" hidden="1">[17]market!$E$7</definedName>
    <definedName name="BLPH10" hidden="1">[17]market!$O$12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[17]market!$Y$12</definedName>
    <definedName name="BLPH110" hidden="1">#REF!</definedName>
    <definedName name="BLPH111" hidden="1">#REF!</definedName>
    <definedName name="BLPH112" hidden="1">#REF!</definedName>
    <definedName name="BLPH12" hidden="1">[17]market!$T$12</definedName>
    <definedName name="BLPH13" hidden="1">[17]market!$AD$12</definedName>
    <definedName name="BLPH14" hidden="1">[17]market!$AI$12</definedName>
    <definedName name="BLPH15" hidden="1">#REF!</definedName>
    <definedName name="BLPH2" hidden="1">[17]market!$I$7</definedName>
    <definedName name="BLPH200001" hidden="1">'[18]Stock Chart'!$B$5</definedName>
    <definedName name="BLPH23" hidden="1">#REF!</definedName>
    <definedName name="BLPH24" hidden="1">#REF!</definedName>
    <definedName name="BLPH25" hidden="1">#REF!</definedName>
    <definedName name="BLPH3" hidden="1">[17]market!$M$7</definedName>
    <definedName name="BLPH4" hidden="1">[17]market!$Q$7</definedName>
    <definedName name="BLPH5" hidden="1">[17]market!$Z$7</definedName>
    <definedName name="BLPH6" hidden="1">[17]market!$T$7</definedName>
    <definedName name="BLPH7" hidden="1">[17]market!$AC$7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[17]market!$E$12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[17]market!$J$12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PI4" hidden="1">#REF!</definedName>
    <definedName name="BLPI5" hidden="1">#REF!</definedName>
    <definedName name="BR050.1">#REF!</definedName>
    <definedName name="BR050.1f">#REF!</definedName>
    <definedName name="BR050.1i">#REF!</definedName>
    <definedName name="BR146.1">#REF!</definedName>
    <definedName name="BR146.1f">#REF!</definedName>
    <definedName name="BR146.1i">#REF!</definedName>
    <definedName name="BR146.3">#REF!</definedName>
    <definedName name="BR146.3f">#REF!</definedName>
    <definedName name="BR146.3i">#REF!</definedName>
    <definedName name="BR265.3">#REF!</definedName>
    <definedName name="BR265.3f">#REF!</definedName>
    <definedName name="BR265.3i">#REF!</definedName>
    <definedName name="BR265.4">#REF!</definedName>
    <definedName name="BR265.4f">#REF!</definedName>
    <definedName name="BR265.4i">#REF!</definedName>
    <definedName name="BR364.1">#REF!</definedName>
    <definedName name="BR364.1f">#REF!</definedName>
    <definedName name="BR364.1i">#REF!</definedName>
    <definedName name="BR365.1">#REF!</definedName>
    <definedName name="BR365.1f">#REF!</definedName>
    <definedName name="BR365.1i">#REF!</definedName>
    <definedName name="BR383.2">#REF!</definedName>
    <definedName name="BR383.2f">#REF!</definedName>
    <definedName name="BR383.2i">#REF!</definedName>
    <definedName name="BR459.2">#REF!</definedName>
    <definedName name="BR459.2f">#REF!</definedName>
    <definedName name="BR459.2i">#REF!</definedName>
    <definedName name="BR494.4">#REF!</definedName>
    <definedName name="BR494.4f">#REF!</definedName>
    <definedName name="BR494.4i">#REF!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XF" hidden="1">{"'Quadro'!$A$4:$BG$78"}</definedName>
    <definedName name="ç" hidden="1">{"'gráf jan00'!$A$1:$AK$41"}</definedName>
    <definedName name="c_c" hidden="1">{"'REL CUSTODIF'!$B$1:$H$72"}</definedName>
    <definedName name="CadIns" hidden="1">#REF!</definedName>
    <definedName name="CadSrv" hidden="1">#REF!</definedName>
    <definedName name="CAPA" hidden="1">{#N/A,#N/A,TRUE,"Serviços"}</definedName>
    <definedName name="capa1" hidden="1">{#N/A,#N/A,TRUE,"Serviços"}</definedName>
    <definedName name="capa11" hidden="1">{#N/A,#N/A,TRUE,"Serviços"}</definedName>
    <definedName name="capa2" hidden="1">{#N/A,#N/A,TRUE,"Serviços"}</definedName>
    <definedName name="capa22" hidden="1">{#N/A,#N/A,TRUE,"Serviços"}</definedName>
    <definedName name="CAPAA" hidden="1">{#N/A,#N/A,TRUE,"Serviços"}</definedName>
    <definedName name="CAPTAÇÃ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PTURA2" hidden="1">{"'171'!$A$1:$Z$50"}</definedName>
    <definedName name="car" hidden="1">{#N/A,#N/A,FALSE,"PCOL"}</definedName>
    <definedName name="CASA" hidden="1">{"'Resumen US$'!$A$104:$B$104"}</definedName>
    <definedName name="Cash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CBWorkbookPriority" hidden="1">-216830483</definedName>
    <definedName name="cc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cc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" hidden="1">{"'Resumen US$'!$A$104:$B$104"}</definedName>
    <definedName name="CCCCC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ccccccccc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ch" hidden="1">#N/A</definedName>
    <definedName name="CdQtEqA" hidden="1">2</definedName>
    <definedName name="CdQtEqP" hidden="1">2</definedName>
    <definedName name="CdQtMoA" hidden="1">2</definedName>
    <definedName name="CdQtMoP" hidden="1">2</definedName>
    <definedName name="CdQtMpA" hidden="1">5</definedName>
    <definedName name="CdQtMpP" hidden="1">5</definedName>
    <definedName name="CdQtTrA" hidden="1">2</definedName>
    <definedName name="CdQtTrP" hidden="1">2</definedName>
    <definedName name="cenarios.tarifa2">#REF!</definedName>
    <definedName name="Change" hidden="1">#N/A</definedName>
    <definedName name="Change2" hidden="1">#N/A</definedName>
    <definedName name="Change3" hidden="1">#N/A</definedName>
    <definedName name="Change4" hidden="1">#N/A</definedName>
    <definedName name="ChangeRange" hidden="1">#N/A</definedName>
    <definedName name="ChangeRange2" hidden="1">#N/A</definedName>
    <definedName name="charles" hidden="1">{"'gráf jan00'!$A$1:$AK$41"}</definedName>
    <definedName name="Chave" hidden="1">#REF!</definedName>
    <definedName name="Chave1" hidden="1">#REF!</definedName>
    <definedName name="CHECKSSO_OUT" hidden="1">{"'Quadro'!$A$4:$BG$78"}</definedName>
    <definedName name="chop" hidden="1">{"Pèrdues i Guanys analític.Català",#N/A,FALSE,"Català";"Pèrdues i G. analític.castellà",#N/A,FALSE,"Castellà"}</definedName>
    <definedName name="ciclos" hidden="1">{"'RR'!$A$2:$E$81"}</definedName>
    <definedName name="cida" hidden="1">{#N/A,#N/A,FALSE,"PCOL"}</definedName>
    <definedName name="ÇL" hidden="1">{"'Quadro'!$A$4:$BG$78"}</definedName>
    <definedName name="Clas" hidden="1">MAX(LEN(#REF!))</definedName>
    <definedName name="claudio" hidden="1">{"'gráf jan00'!$A$1:$AK$41"}</definedName>
    <definedName name="çlçl" hidden="1">{"'Quadro'!$A$4:$BG$78"}</definedName>
    <definedName name="Cliente" hidden="1">""</definedName>
    <definedName name="Cls" hidden="1">#N/A</definedName>
    <definedName name="CMC" hidden="1">{"'Quadro'!$A$4:$BG$78"}</definedName>
    <definedName name="CMG146.2">#REF!</definedName>
    <definedName name="CMG146.2f">#REF!</definedName>
    <definedName name="CMG146.2i">#REF!</definedName>
    <definedName name="CMG369.3">#REF!</definedName>
    <definedName name="CMG369.3f">#REF!</definedName>
    <definedName name="CMG369.3i">#REF!</definedName>
    <definedName name="CMG383.4">#REF!</definedName>
    <definedName name="CMG383.4f">#REF!</definedName>
    <definedName name="CMG383.4i">#REF!</definedName>
    <definedName name="CMG452.1">#REF!</definedName>
    <definedName name="CMG452.1f">#REF!</definedName>
    <definedName name="CMG452.1i">#REF!</definedName>
    <definedName name="CMG455.2">#REF!</definedName>
    <definedName name="CMG455.2f">#REF!</definedName>
    <definedName name="CMG455.2i">#REF!</definedName>
    <definedName name="CMG462.1">#REF!</definedName>
    <definedName name="CMG462.1f">#REF!</definedName>
    <definedName name="CMG462.1i">#REF!</definedName>
    <definedName name="CMG491.3">#REF!</definedName>
    <definedName name="CMG491.3f">#REF!</definedName>
    <definedName name="CMG491.3i">#REF!</definedName>
    <definedName name="Cobra" hidden="1">{#N/A,#N/A,FALSE,"PCOL"}</definedName>
    <definedName name="Cobre" hidden="1">{"'CptDifn'!$AA$32:$AG$32"}</definedName>
    <definedName name="Cod" hidden="1">#REF!</definedName>
    <definedName name="COD_PRÇ">#REF!</definedName>
    <definedName name="Codigo" hidden="1">#REF!</definedName>
    <definedName name="Coluna" hidden="1">#REF!</definedName>
    <definedName name="Comp" hidden="1">#REF!</definedName>
    <definedName name="CONCEL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ncentrado_Cobre" hidden="1">{"'CptDifn'!$AA$32:$AG$32"}</definedName>
    <definedName name="Consulta_itens_financeiros2">#REF!</definedName>
    <definedName name="COONSUMO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Copia" hidden="1">{#N/A,#N/A,FALSE,"PCOL"}</definedName>
    <definedName name="copiaranch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r" hidden="1">{"'gráf jan00'!$A$1:$AK$41"}</definedName>
    <definedName name="COTACAO" hidden="1">{#N/A,#N/A,TRUE,"Serviços"}</definedName>
    <definedName name="CPMF">#REF!</definedName>
    <definedName name="CPMF1">'[19]Estudo Impostos'!#REF!</definedName>
    <definedName name="CPMF2">'[19]Estudo Impostos'!#REF!</definedName>
    <definedName name="CPMF3">'[19]Estudo Impostos'!#REF!</definedName>
    <definedName name="CPMF4">'[19]Estudo Impostos'!#REF!</definedName>
    <definedName name="CPU_MANUT_PAV">#REF!</definedName>
    <definedName name="CpuAux" hidden="1">#REF!</definedName>
    <definedName name="CPUs" hidden="1">#REF!</definedName>
    <definedName name="CRIT" hidden="1">#REF!</definedName>
    <definedName name="_xlnm.Criteria" hidden="1">#REF!</definedName>
    <definedName name="CRM" hidden="1">{#N/A,#N/A,FALSE,"ANEXO3 99 ERA";#N/A,#N/A,FALSE,"ANEXO3 99 UBÁ2";#N/A,#N/A,FALSE,"ANEXO3 99 DTU";#N/A,#N/A,FALSE,"ANEXO3 99 RDR";#N/A,#N/A,FALSE,"ANEXO3 99 UBÁ4";#N/A,#N/A,FALSE,"ANEXO3 99 UBÁ6"}</definedName>
    <definedName name="Crono">#REF!</definedName>
    <definedName name="CronogramadeExecuçãp2003" hidden="1">{#N/A,#N/A,FALSE,"ANEXO3 99 ERA";#N/A,#N/A,FALSE,"ANEXO3 99 UBÁ2";#N/A,#N/A,FALSE,"ANEXO3 99 DTU";#N/A,#N/A,FALSE,"ANEXO3 99 RDR";#N/A,#N/A,FALSE,"ANEXO3 99 UBÁ4";#N/A,#N/A,FALSE,"ANEXO3 99 UBÁ6"}</definedName>
    <definedName name="CS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CunEq" hidden="1">SUM(IF(#REF! =#REF!,(#REF!)*(#REF!="EQ")))</definedName>
    <definedName name="CunMo" hidden="1">SUM(IF(#REF! =#REF!,(#REF!)*(#REF!="MO")))</definedName>
    <definedName name="CunMp" hidden="1">SUM(IF(#REF! =#REF!,(#REF!)*(#REF!="MP")))</definedName>
    <definedName name="CURVA2" hidden="1">{"'171'!$A$1:$Z$50"}</definedName>
    <definedName name="CUSTO_MO">#REF!</definedName>
    <definedName name="custoc" hidden="1">#REF!</definedName>
    <definedName name="cxz" hidden="1">{"'gráf jan00'!$A$1:$AK$41"}</definedName>
    <definedName name="d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dad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ER1" hidden="1">{#N/A,#N/A,TRUE,"Serviços"}</definedName>
    <definedName name="DAER11" hidden="1">{#N/A,#N/A,TRUE,"Serviços"}</definedName>
    <definedName name="Data_Base">#REF!</definedName>
    <definedName name="david" hidden="1">{"'gráf jan00'!$A$1:$AK$41"}</definedName>
    <definedName name="david1" hidden="1">{"'gráf jan00'!$A$1:$AK$41"}</definedName>
    <definedName name="dd" hidden="1">{#N/A,#N/A,FALSE,"ANEXO3 99 ERA";#N/A,#N/A,FALSE,"ANEXO3 99 UBÁ2";#N/A,#N/A,FALSE,"ANEXO3 99 DTU";#N/A,#N/A,FALSE,"ANEXO3 99 RDR";#N/A,#N/A,FALSE,"ANEXO3 99 UBÁ4";#N/A,#N/A,FALSE,"ANEXO3 99 UBÁ6"}</definedName>
    <definedName name="ddd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dddd" hidden="1">{#N/A,#N/A,FALSE,"PCOL"}</definedName>
    <definedName name="ddddd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DDDDDDDDD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EEERE" hidden="1">{"'gráf jan00'!$A$1:$AK$41"}</definedName>
    <definedName name="DEAM" hidden="1">{"'CptDifn'!$AA$32:$AG$32"}</definedName>
    <definedName name="DEAS" hidden="1">{"'CptDifn'!$AA$32:$AG$32"}</definedName>
    <definedName name="DECG" hidden="1">{"'CptDifn'!$AA$32:$AG$32"}</definedName>
    <definedName name="defwe" hidden="1">{"'Quadro'!$A$4:$BG$78"}</definedName>
    <definedName name="DEGL" hidden="1">{"'CptDifn'!$AA$32:$AG$32"}</definedName>
    <definedName name="depreciac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RF" hidden="1">{#N/A,#N/A,FALSE,"310.1";#N/A,#N/A,FALSE,"321.1";#N/A,#N/A,FALSE,"320.3";#N/A,#N/A,FALSE,"330.1"}</definedName>
    <definedName name="DERSA">[20]!DERSA</definedName>
    <definedName name="DescAux" hidden="1">#N/A</definedName>
    <definedName name="Descidas_de_Água">#REF!</definedName>
    <definedName name="DESCOR" hidden="1">{"'gráf jan00'!$A$1:$AK$41"}</definedName>
    <definedName name="Descrição_Total">#REF!</definedName>
    <definedName name="descrisão" hidden="1">{"'gráf jan00'!$A$1:$AK$41"}</definedName>
    <definedName name="Detalhe" hidden="1">{"'Resumo'!$A$4:$N$60"}</definedName>
    <definedName name="deuda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sm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fadsfsadf" hidden="1">{"'gráf jan00'!$A$1:$AK$41"}</definedName>
    <definedName name="dfd" hidden="1">{"'gráf jan00'!$A$1:$AK$41"}</definedName>
    <definedName name="dfdf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DF" hidden="1">{"'gráf jan00'!$A$1:$AK$41"}</definedName>
    <definedName name="dfdfdfd" hidden="1">#N/A</definedName>
    <definedName name="dffasf" hidden="1">{#N/A,#N/A,TRUE,"indice";#N/A,#N/A,TRUE,"indicadores";#N/A,#N/A,TRUE,"comentarios"}</definedName>
    <definedName name="DFGADET" hidden="1">{"'gráf jan00'!$A$1:$AK$41"}</definedName>
    <definedName name="DFGDFGD" hidden="1">{"'Quadro'!$A$4:$BG$78"}</definedName>
    <definedName name="dfgs" hidden="1">{#N/A,#N/A,TRUE,"Serviços"}</definedName>
    <definedName name="dfgss" hidden="1">{#N/A,#N/A,TRUE,"Serviços"}</definedName>
    <definedName name="dfhgdf" hidden="1">{#N/A,#N/A,TRUE,"indice";#N/A,#N/A,TRUE,"indicadores";#N/A,#N/A,TRUE,"comentarios"}</definedName>
    <definedName name="dfuil" hidden="1">{"'RR'!$A$2:$E$81"}</definedName>
    <definedName name="dias" localSheetId="2">[12]PreAtemporais!$H$12</definedName>
    <definedName name="dias">[21]PreAtemporais!$H$12</definedName>
    <definedName name="DILO_Ferrovia" hidden="1">{"'Quadro'!$A$4:$BG$78"}</definedName>
    <definedName name="disp1" hidden="1">{"'RR'!$A$2:$E$81"}</definedName>
    <definedName name="Displocopaul1" hidden="1">{"'gráf jan00'!$A$1:$AK$41"}</definedName>
    <definedName name="disppaul" hidden="1">{"'gráf jan00'!$A$1:$AK$41"}</definedName>
    <definedName name="Disppaul1" hidden="1">{"'gráf jan00'!$A$1:$AK$41"}</definedName>
    <definedName name="disppaul10" hidden="1">{"'gráf jan00'!$A$1:$AK$41"}</definedName>
    <definedName name="disppaul100" hidden="1">{"'gráf jan00'!$A$1:$AK$41"}</definedName>
    <definedName name="disppaul11" hidden="1">{"'Quadro'!$A$4:$BG$78"}</definedName>
    <definedName name="disppaul12" hidden="1">{"'gráf jan00'!$A$1:$AK$41"}</definedName>
    <definedName name="disppaul13" hidden="1">{"'gráf jan00'!$A$1:$AK$41"}</definedName>
    <definedName name="disppaul14" hidden="1">{"'gráf jan00'!$A$1:$AK$41"}</definedName>
    <definedName name="disppaul15" hidden="1">{"'gráf jan00'!$A$1:$AK$41"}</definedName>
    <definedName name="disppaul2" hidden="1">{"'gráf jan00'!$A$1:$AK$41"}</definedName>
    <definedName name="disppaul4" hidden="1">{"'gráf jan00'!$A$1:$AK$41"}</definedName>
    <definedName name="DispTelGASAG" hidden="1">{"'teste'!$B$2:$R$49"}</definedName>
    <definedName name="ditf" hidden="1">{"'CptDifn'!$AA$32:$AG$32"}</definedName>
    <definedName name="div.1">#REF!</definedName>
    <definedName name="div.10">#REF!</definedName>
    <definedName name="div.11">#REF!</definedName>
    <definedName name="div.12">#REF!</definedName>
    <definedName name="div.13">#REF!</definedName>
    <definedName name="div.14">#REF!</definedName>
    <definedName name="div.15">#REF!</definedName>
    <definedName name="div.16">#REF!</definedName>
    <definedName name="div.17">#REF!</definedName>
    <definedName name="div.18">#REF!</definedName>
    <definedName name="div.19">#REF!</definedName>
    <definedName name="div.2">#REF!</definedName>
    <definedName name="div.20">#REF!</definedName>
    <definedName name="div.21">#REF!</definedName>
    <definedName name="div.22">#REF!</definedName>
    <definedName name="div.23">#REF!</definedName>
    <definedName name="div.24">#REF!</definedName>
    <definedName name="div.25">#REF!</definedName>
    <definedName name="div.26">#REF!</definedName>
    <definedName name="div.27">#REF!</definedName>
    <definedName name="div.28">#REF!</definedName>
    <definedName name="div.29">#REF!</definedName>
    <definedName name="div.3">#REF!</definedName>
    <definedName name="div.30">#REF!</definedName>
    <definedName name="div.4">#REF!</definedName>
    <definedName name="div.5">#REF!</definedName>
    <definedName name="div.6">#REF!</definedName>
    <definedName name="div.7">#REF!</definedName>
    <definedName name="div.8">#REF!</definedName>
    <definedName name="div.9">#REF!</definedName>
    <definedName name="dksojd" hidden="1">{#N/A,#N/A,FALSE,"PCOL"}</definedName>
    <definedName name="DOIS">#REF!</definedName>
    <definedName name="dois_caneta">#REF!</definedName>
    <definedName name="dpi">#REF!</definedName>
    <definedName name="dpinv">#REF!</definedName>
    <definedName name="DR9SP425">#REF!</definedName>
    <definedName name="d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SCR_DEBT_EQUITY" hidden="1">[22]!Header1-1 &amp; "." &amp; MAX(1,COUNTA(INDEX(#REF!,MATCH([22]!Header1-1,#REF!,FALSE)):#REF!))</definedName>
    <definedName name="dsda" hidden="1">{#N/A,#N/A,TRUE,"indice";#N/A,#N/A,TRUE,"indicadores";#N/A,#N/A,TRUE,"comentarios"}</definedName>
    <definedName name="dsipaul" hidden="1">{"'gráf jan00'!$A$1:$AK$41"}</definedName>
    <definedName name="dssssss" hidden="1">{"'gráf jan00'!$A$1:$AK$41"}</definedName>
    <definedName name="DTM">[23]Transporte!$D$3:$D$10</definedName>
    <definedName name="Dúvidas" hidden="1">{"'Quadro'!$A$4:$BG$78"}</definedName>
    <definedName name="DV" hidden="1">{"'Quadro'!$A$4:$BG$78"}</definedName>
    <definedName name="dwd" hidden="1">{"'Quadro'!$A$4:$BG$78"}</definedName>
    <definedName name="dwsdad" hidden="1">{"'ReceitaLiquidaME'!$AA$25:$AN$32"}</definedName>
    <definedName name="e">'[24]RELATA ANTIGO'!$A$1:$AA$335</definedName>
    <definedName name="EDEDDC" hidden="1">{#N/A,#N/A,FALSE,"Cadastro";#N/A,#N/A,FALSE,"Diasmês";#N/A,#N/A,FALSE,"Refeição_3t";#N/A,#N/A,FALSE,"Refeição_Adm";#N/A,#N/A,FALSE,"Custo"}</definedName>
    <definedName name="EE" hidden="1">{#N/A,#N/A,FALSE,"310.1";#N/A,#N/A,FALSE,"321.1";#N/A,#N/A,FALSE,"320.3";#N/A,#N/A,FALSE,"330.1"}</definedName>
    <definedName name="EEE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eesdd" hidden="1">{#N/A,#N/A,TRUE,"indice";#N/A,#N/A,TRUE,"indicadores";#N/A,#N/A,TRUE,"comentarios"}</definedName>
    <definedName name="EFC" hidden="1">{"'RR'!$A$2:$E$81"}</definedName>
    <definedName name="EFCEletron" hidden="1">{"'RR'!$A$2:$E$81"}</definedName>
    <definedName name="EFVM" hidden="1">{"'RR'!$A$2:$E$81"}</definedName>
    <definedName name="EFVM2" hidden="1">{"'RR'!$A$2:$E$81"}</definedName>
    <definedName name="EFVM3" hidden="1">{"'RR'!$A$2:$E$81"}</definedName>
    <definedName name="EFwegfWE" hidden="1">{#N/A,#N/A,FALSE,"Anexo I";#N/A,#N/A,FALSE,"Anexo II";#N/A,#N/A,FALSE,"Anexo III"}</definedName>
    <definedName name="EGFewgfWEG" hidden="1">{#N/A,#N/A,FALSE,"OORS";#N/A,#N/A,FALSE,"OEOT Ferrovia";#N/A,#N/A,FALSE,"OEOT Manobreiro";#N/A,#N/A,FALSE,"OEOT Rodovia";#N/A,#N/A,FALSE,"OEOT Bota Fora";#N/A,#N/A,FALSE,"OORQ";#N/A,#N/A,FALSE,"OORF Apoio";#N/A,#N/A,FALSE,"OORF Canaleiro";#N/A,#N/A,FALSE,"OORC";#N/A,#N/A,FALSE,"OOLO";#N/A,#N/A,FALSE,"OOEA";#N/A,#N/A,FALSE,"OEOM";#N/A,#N/A,FALSE,"OOE";#N/A,#N/A,FALSE,"OOEE";#N/A,#N/A,FALSE,"OERM";#N/A,#N/A,FALSE,"POOL";#N/A,#N/A,FALSE,"Extra OORS";#N/A,#N/A,FALSE,"Extra OEOT Ferrovia";#N/A,#N/A,FALSE,"Extra OEOT Manobreiro";#N/A,#N/A,FALSE,"Extra OEOT Rodovia";#N/A,#N/A,FALSE,"Extra OEOT Bota Fora";#N/A,#N/A,FALSE,"Extra OORQ";#N/A,#N/A,FALSE,"Extra OORF Apoio";#N/A,#N/A,FALSE,"Extra OORF Canaleiro";#N/A,#N/A,FALSE,"Extra OORC";#N/A,#N/A,FALSE,"Extra OOLO";#N/A,#N/A,FALSE,"Extra OOEA";#N/A,#N/A,FALSE,"Extra OEOM";#N/A,#N/A,FALSE,"Extra OOE";#N/A,#N/A,FALSE,"Extra OOEE";#N/A,#N/A,FALSE,"Extra OERM";#N/A,#N/A,FALSE,"Extra POOL"}</definedName>
    <definedName name="EJI" hidden="1">{"'Quadro'!$A$4:$BG$78"}</definedName>
    <definedName name="eli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Elton" hidden="1">{"'RR'!$A$2:$E$81"}</definedName>
    <definedName name="EmpAux" hidden="1">""</definedName>
    <definedName name="ENCARGO_HOR">#REF!</definedName>
    <definedName name="ENCARGO_MEN">#REF!</definedName>
    <definedName name="ENERGI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EQ" hidden="1">#REF!</definedName>
    <definedName name="erb" hidden="1">{"'Quadro'!$A$4:$BG$78"}</definedName>
    <definedName name="erc" hidden="1">{"'RR'!$A$2:$E$81"}</definedName>
    <definedName name="ERRO" hidden="1">{"'CptDifn'!$AA$32:$AG$32"}</definedName>
    <definedName name="ERRO1" hidden="1">{"'CptDifn'!$AA$32:$AG$32"}</definedName>
    <definedName name="ERRO3" hidden="1">{"'CptDifn'!$AA$32:$AG$32"}</definedName>
    <definedName name="ERRO4" hidden="1">{"'CptDifn'!$AA$32:$AG$32"}</definedName>
    <definedName name="ERRO5" hidden="1">{"'CptDifn'!$AA$32:$AG$32"}</definedName>
    <definedName name="ERRO6" hidden="1">{"'CptDifn'!$AA$32:$AG$32"}</definedName>
    <definedName name="ERRRRRRRRRRRRRRRO" hidden="1">{"'CptDifn'!$AA$32:$AG$32"}</definedName>
    <definedName name="ertert" hidden="1">#REF!</definedName>
    <definedName name="erwer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st_B" hidden="1">{#N/A,#N/A,FALSE,"PCOL"}</definedName>
    <definedName name="estacionamento" hidden="1">#REF!</definedName>
    <definedName name="etu">'[25]RELATA VÉIO'!$A$1:$AA$335</definedName>
    <definedName name="eU" hidden="1">{#N/A,#N/A,FALSE,"PCOL"}</definedName>
    <definedName name="ev.Calculation" hidden="1">-4135</definedName>
    <definedName name="ev.Initialized" hidden="1">FALSE</definedName>
    <definedName name="EV__DECIMALSYMBOL__" hidden="1">","</definedName>
    <definedName name="EV__EVCOM_OPTIONS__" hidden="1">8</definedName>
    <definedName name="EV__EXPOPTIONS__" hidden="1">1</definedName>
    <definedName name="EV__LASTREFTIME__" hidden="1">"(GMT+01:00)20/09/2012 17:33:59"</definedName>
    <definedName name="EV__LOCKEDCVW__ACTIVITY" hidden="1">"ACC_ACT_AUTOP,IG_CATEGORY,JER_1,DUMMY_C1,DUMMY_C2,INPUT_CORR,DUME,TRAMOS_DUMMY,SECTORS,2012.APR,YTD,"</definedName>
    <definedName name="EV__LOCKEDCVW__AFFILIATES" hidden="1">"ACC_AFLT_IMPORTE,AFLT_1,AFLT_CAT_AC,AFLT_COND_CP,AFLT_INFO_A,AFLT_OP_001,ACTIVITY_AUTOP,SELECT_TIME,YTD,"</definedName>
    <definedName name="EV__LOCKEDCVW__COUNSELORS" hidden="1">"ACC_CONS_0001,UPA_Y_CB,CONS_0000001,ACTIVITY_AUTOP,TITULO_0001,CARG_0001,Rep_Dumme,SELECT_TIME,YTD,"</definedName>
    <definedName name="EV__LOCKEDCVW__FINANCE" hidden="1">"BS,IG_CATEGORY,JER_1,DUMMY_C1,DUMMY_C2,CONSO,DUME,SF,NON_GROUP,ALL_IC,EUR,SECTORS,2012.JUN,YTD,"</definedName>
    <definedName name="EV__LOCKEDCVW__GENERALINFO" hidden="1">"ACC_IG_001,UPA_Y_CB,ACTIVITY_AUTOP,ALL_IC,SELECT_TIME,YTD,"</definedName>
    <definedName name="EV__LOCKEDCVW__HHRR" hidden="1">"ACC_RRHH_000200,UPA_Y_CB,JER_1,DUMMY_C1,DUMMY_C2,TOTAL_DATASRC_I_HR,DEP_RRHH_021700,ACTIVITY_AUTOP,F_VAR,NON_GROUP,I_NONE,EUR,SECTORS,TOT_SEX,SELECT_TIME,PERIODIC,"</definedName>
    <definedName name="EV__LOCKEDCVW__INTERCO" hidden="1">"BS,UPA_Y_CB,ACTIVITY_AUTOP,SF,ALL_IC,EUR,SELECT_TIME,YTD,"</definedName>
    <definedName name="EV__LOCKEDCVW__INVESTMENTS" hidden="1">"ACC_INV_00100,IG_CATEGORY,JER_1,DUMMY_C1,DUMMY_C2,CONSO,GRUPO_CONS,SF,NON_GROUP,I_NONE,PROJECT_TOT,EUR,SECTORS,SELECT_TIME,YTD,"</definedName>
    <definedName name="EV__LOCKEDCVW__LOCAL_FIN" hidden="1">"BS,UPA_Y_CB,ACTIVITY_AUTOP,SELECT_TIME,YTD,"</definedName>
    <definedName name="EV__LOCKEDCVW__MACRO" hidden="1">"IND_MACRO_ANUALES,UPA_Y_CB,JER_1,ACTIVITY_AUTOP,SELECT_TIME,YTD,"</definedName>
    <definedName name="EV__LOCKEDCVW__Ownership" hidden="1">"UPA_Y_CB,ACTIVITY_AUTOP,NON_GROUP,ALL_IC,METHOD,SELECT_TIME,PERIODIC,"</definedName>
    <definedName name="EV__LOCKEDCVW__RATE" hidden="1">"UPA_Y_CB,EUR,AVG,GLOBAL,SELECT_TIME,YTD,"</definedName>
    <definedName name="EV__LOCKEDCVW__STOCKS" hidden="1">"ACC_BOLSA_0001,ANALISTDUMMY,UPA_Y_CB,1218,01,TOTAL,SELECT_TIME,YTD,"</definedName>
    <definedName name="EV__LOCKSTATUS__" hidden="1">2</definedName>
    <definedName name="EV__MAXEXPCOLS__" hidden="1">100</definedName>
    <definedName name="EV__MAXEXPROWS__" hidden="1">1000</definedName>
    <definedName name="EV__MEMORYCVW__" hidden="1">1</definedName>
    <definedName name="EV__MEMORYCVW__01_MEN_REP_12.XLSM" hidden="1">"[FINANCE"</definedName>
    <definedName name="EV__MEMORYCVW__01_MEN_REP_12_PATCH1.XLSM" hidden="1">"[FINANCE"</definedName>
    <definedName name="EV__MEMORYCVW__01_MEN_REP_12_PATCH1.XLSM_ACCOUNT_FIN" hidden="1">"[BS"</definedName>
    <definedName name="EV__MEMORYCVW__01_MEN_REP_12_PATCH1.XLSM_CATEGORY" hidden="1">"[ACTUAL"</definedName>
    <definedName name="EV__MEMORYCVW__01_MEN_REP_12_PATCH1.XLSM_COUNTRY" hidden="1">"[JER_1"</definedName>
    <definedName name="EV__MEMORYCVW__01_MEN_REP_12_PATCH1.XLSM_CUSTOM_1" hidden="1">"[DUMMY_C1"</definedName>
    <definedName name="EV__MEMORYCVW__01_MEN_REP_12_PATCH1.XLSM_CUSTOM_2" hidden="1">"[DUMMY_C2"</definedName>
    <definedName name="EV__MEMORYCVW__01_MEN_REP_12_PATCH1.XLSM_DATASRC" hidden="1">"[CONSO"</definedName>
    <definedName name="EV__MEMORYCVW__01_MEN_REP_12_PATCH1.XLSM_ENTITY" hidden="1">"[1061"</definedName>
    <definedName name="EV__MEMORYCVW__01_MEN_REP_12_PATCH1.XLSM_FLOW" hidden="1">"[SF"</definedName>
    <definedName name="EV__MEMORYCVW__01_MEN_REP_12_PATCH1.XLSM_GROUPS" hidden="1">"[NON_GROUP"</definedName>
    <definedName name="EV__MEMORYCVW__01_MEN_REP_12_PATCH1.XLSM_INTCO" hidden="1">"[ALL_IC"</definedName>
    <definedName name="EV__MEMORYCVW__01_MEN_REP_12_PATCH1.XLSM_MEASURES" hidden="1">"[YTD"</definedName>
    <definedName name="EV__MEMORYCVW__01_MEN_REP_12_PATCH1.XLSM_RPTCURRENCY" hidden="1">"[LC"</definedName>
    <definedName name="EV__MEMORYCVW__01_MEN_REP_12_PATCH1.XLSM_SECTOR" hidden="1">"[SECTORS"</definedName>
    <definedName name="EV__MEMORYCVW__01_MEN_REP_12_PATCH1.XLSM_TIME" hidden="1">"[2010.DEC"</definedName>
    <definedName name="EV__MEMORYCVW__01_MEN_REP_121" hidden="1">"[FINANCE"</definedName>
    <definedName name="EV__MEMORYCVW__01_MEN_REP_12V2.XLSM" hidden="1">"[FINANCE"</definedName>
    <definedName name="EV__MEMORYCVW__01_MEN_REP_2011.XLSM" hidden="1">"[FINANCE"</definedName>
    <definedName name="EV__MEMORYCVW__01_MEN_REP_2011.XLSM_ACCOUNT_FIN" hidden="1">"[RDOGRUPO"</definedName>
    <definedName name="EV__MEMORYCVW__01_MEN_REP_2011.XLSM_CATEGORY" hidden="1">"[ACTUAL"</definedName>
    <definedName name="EV__MEMORYCVW__01_MEN_REP_2011.XLSM_COUNTRY" hidden="1">"[JER_1"</definedName>
    <definedName name="EV__MEMORYCVW__01_MEN_REP_2011.XLSM_CUSTOM_1" hidden="1">"[DUMMY_C1"</definedName>
    <definedName name="EV__MEMORYCVW__01_MEN_REP_2011.XLSM_CUSTOM_2" hidden="1">"[DUMMY_C2"</definedName>
    <definedName name="EV__MEMORYCVW__01_MEN_REP_2011.XLSM_DATASRC" hidden="1">"[AJ_POST"</definedName>
    <definedName name="EV__MEMORYCVW__01_MEN_REP_2011.XLSM_ENTITY" hidden="1">"[1051"</definedName>
    <definedName name="EV__MEMORYCVW__01_MEN_REP_2011.XLSM_FLOW" hidden="1">"[SF"</definedName>
    <definedName name="EV__MEMORYCVW__01_MEN_REP_2011.XLSM_GROUPS" hidden="1">"[G_001"</definedName>
    <definedName name="EV__MEMORYCVW__01_MEN_REP_2011.XLSM_INTCO" hidden="1">"[ALL_IC"</definedName>
    <definedName name="EV__MEMORYCVW__01_MEN_REP_2011.XLSM_MEASURES" hidden="1">"[YTD"</definedName>
    <definedName name="EV__MEMORYCVW__01_MEN_REP_2011.XLSM_RPTCURRENCY" hidden="1">"[GBP"</definedName>
    <definedName name="EV__MEMORYCVW__01_MEN_REP_2011.XLSM_SECTOR" hidden="1">"[SECTORS"</definedName>
    <definedName name="EV__MEMORYCVW__01_MEN_REP_2011.XLSM_TIME" hidden="1">"[2010.DEC"</definedName>
    <definedName name="EV__MEMORYCVW__01_MEN_REP_AUCAT_2011_06.XLSM" hidden="1">"[FINANCE"</definedName>
    <definedName name="EV__MEMORYCVW__01_MEN_REP_AUCAT_2011_06.XLSM_ACCOUNT_ACT" hidden="1">"[ACC_ACT_000001"</definedName>
    <definedName name="EV__MEMORYCVW__01_MEN_REP_AUCAT_2011_06.XLSM_ACCOUNT_FIN" hidden="1">"[RDOGRUPO"</definedName>
    <definedName name="EV__MEMORYCVW__01_MEN_REP_AUCAT_2011_06.XLSM_ACCOUNT_RRHH" hidden="1">"[ACC_RRHH_000200"</definedName>
    <definedName name="EV__MEMORYCVW__01_MEN_REP_AUCAT_2011_06.XLSM_CATEGORY" hidden="1">"[ACTUAL"</definedName>
    <definedName name="EV__MEMORYCVW__01_MEN_REP_AUCAT_2011_06.XLSM_COUNTRY" hidden="1">"[JER_1"</definedName>
    <definedName name="EV__MEMORYCVW__01_MEN_REP_AUCAT_2011_06.XLSM_CUSTOM_1" hidden="1">"[DUMMY_C1"</definedName>
    <definedName name="EV__MEMORYCVW__01_MEN_REP_AUCAT_2011_06.XLSM_CUSTOM_2" hidden="1">"[DUMMY_C2"</definedName>
    <definedName name="EV__MEMORYCVW__01_MEN_REP_AUCAT_2011_06.XLSM_DATASRC" hidden="1">"[AJ_POST"</definedName>
    <definedName name="EV__MEMORYCVW__01_MEN_REP_AUCAT_2011_06.XLSM_DATASRC_ACT" hidden="1">"[INPUT_CORR"</definedName>
    <definedName name="EV__MEMORYCVW__01_MEN_REP_AUCAT_2011_06.XLSM_DEPARTMENT" hidden="1">"[DEP_RRHH_021700"</definedName>
    <definedName name="EV__MEMORYCVW__01_MEN_REP_AUCAT_2011_06.XLSM_ENTITY" hidden="1">"[1113"</definedName>
    <definedName name="EV__MEMORYCVW__01_MEN_REP_AUCAT_2011_06.XLSM_FLOW" hidden="1">"[SF"</definedName>
    <definedName name="EV__MEMORYCVW__01_MEN_REP_AUCAT_2011_06.XLSM_FLOW_RRHH" hidden="1">"[F_VAR"</definedName>
    <definedName name="EV__MEMORYCVW__01_MEN_REP_AUCAT_2011_06.XLSM_GROUPS" hidden="1">"[G_001"</definedName>
    <definedName name="EV__MEMORYCVW__01_MEN_REP_AUCAT_2011_06.XLSM_INTCO" hidden="1">"[ALL_IC"</definedName>
    <definedName name="EV__MEMORYCVW__01_MEN_REP_AUCAT_2011_06.XLSM_MEASURES" hidden="1">"[YTD"</definedName>
    <definedName name="EV__MEMORYCVW__01_MEN_REP_AUCAT_2011_06.XLSM_RPTCURRENCY" hidden="1">"[GBP"</definedName>
    <definedName name="EV__MEMORYCVW__01_MEN_REP_AUCAT_2011_06.XLSM_SECTIONS" hidden="1">"[TRMODUMMY"</definedName>
    <definedName name="EV__MEMORYCVW__01_MEN_REP_AUCAT_2011_06.XLSM_SECTOR" hidden="1">"[SECTORS"</definedName>
    <definedName name="EV__MEMORYCVW__01_MEN_REP_AUCAT_2011_06.XLSM_SEX" hidden="1">"[TOT_SEX"</definedName>
    <definedName name="EV__MEMORYCVW__01_MEN_REP_AUCAT_2011_06.XLSM_TIME" hidden="1">"[2013.FEB"</definedName>
    <definedName name="EV__MEMORYCVW__23_VARIOS.XLSM" hidden="1">"[FINANCE"</definedName>
    <definedName name="EV__MEMORYCVW__BORRADOR.XLSM" hidden="1">"[HHRR"</definedName>
    <definedName name="EV__MEMORYCVW__BORRADOR.XLSM_ACCOUNT_RRHH" hidden="1">"[ACC_RRHH_000200"</definedName>
    <definedName name="EV__MEMORYCVW__BORRADOR.XLSM_CATEGORY" hidden="1">"[ACTUAL"</definedName>
    <definedName name="EV__MEMORYCVW__BORRADOR.XLSM_COUNTRY" hidden="1">"[JER_1"</definedName>
    <definedName name="EV__MEMORYCVW__BORRADOR.XLSM_CUSTOM_1" hidden="1">"[DUMMY_C1"</definedName>
    <definedName name="EV__MEMORYCVW__BORRADOR.XLSM_CUSTOM_2" hidden="1">"[DUMMY_C2"</definedName>
    <definedName name="EV__MEMORYCVW__BORRADOR.XLSM_DATASRC" hidden="1">"[CONSO"</definedName>
    <definedName name="EV__MEMORYCVW__BORRADOR.XLSM_DEPARTMENT" hidden="1">"[DEP_RRHH_021700"</definedName>
    <definedName name="EV__MEMORYCVW__BORRADOR.XLSM_ENTITY" hidden="1">"[DUME"</definedName>
    <definedName name="EV__MEMORYCVW__BORRADOR.XLSM_FLOW_RRHH" hidden="1">"[F_VAR"</definedName>
    <definedName name="EV__MEMORYCVW__BORRADOR.XLSM_GROUPS" hidden="1">"[NON_GROUP"</definedName>
    <definedName name="EV__MEMORYCVW__BORRADOR.XLSM_MEASURES" hidden="1">"[PERIODIC"</definedName>
    <definedName name="EV__MEMORYCVW__BORRADOR.XLSM_SECTOR" hidden="1">"[SECTORS"</definedName>
    <definedName name="EV__MEMORYCVW__BORRADOR.XLSM_SEX" hidden="1">"[TOT_SEX"</definedName>
    <definedName name="EV__MEMORYCVW__BORRADOR.XLSM_TIME" hidden="1">"[SELECT_TIME"</definedName>
    <definedName name="EV__MEMORYCVW__COLUMNAR_CONSO_SOC_SELECCIONABLE_PL1" hidden="1">"[FINANCE"</definedName>
    <definedName name="EV__MEMORYCVW__COLUMNAR_CONSO_SOC_SELECCIONABLE_PL1_ACCOUNT_FIN" hidden="1">"[RDOGRUPO"</definedName>
    <definedName name="EV__MEMORYCVW__COLUMNAR_CONSO_SOC_SELECCIONABLE_PL1_CATEGORY" hidden="1">"[ACTUAL"</definedName>
    <definedName name="EV__MEMORYCVW__COLUMNAR_CONSO_SOC_SELECCIONABLE_PL1_COUNTRY" hidden="1">"[JER_1"</definedName>
    <definedName name="EV__MEMORYCVW__COLUMNAR_CONSO_SOC_SELECCIONABLE_PL1_CUSTOM_1" hidden="1">"[DUMMY_C1"</definedName>
    <definedName name="EV__MEMORYCVW__COLUMNAR_CONSO_SOC_SELECCIONABLE_PL1_CUSTOM_2" hidden="1">"[DUMMY_C2"</definedName>
    <definedName name="EV__MEMORYCVW__COLUMNAR_CONSO_SOC_SELECCIONABLE_PL1_DATASRC" hidden="1">"[AJ_POST"</definedName>
    <definedName name="EV__MEMORYCVW__COLUMNAR_CONSO_SOC_SELECCIONABLE_PL1_ENTITY" hidden="1">"[SUBGR_FRANCE"</definedName>
    <definedName name="EV__MEMORYCVW__COLUMNAR_CONSO_SOC_SELECCIONABLE_PL1_FLOW" hidden="1">"[SF"</definedName>
    <definedName name="EV__MEMORYCVW__COLUMNAR_CONSO_SOC_SELECCIONABLE_PL1_GROUPS" hidden="1">"[G_001"</definedName>
    <definedName name="EV__MEMORYCVW__COLUMNAR_CONSO_SOC_SELECCIONABLE_PL1_INTCO" hidden="1">"[ALL_IC"</definedName>
    <definedName name="EV__MEMORYCVW__COLUMNAR_CONSO_SOC_SELECCIONABLE_PL1_MEASURES" hidden="1">"[YTD"</definedName>
    <definedName name="EV__MEMORYCVW__COLUMNAR_CONSO_SOC_SELECCIONABLE_PL1_RPTCURRENCY" hidden="1">"[GBP"</definedName>
    <definedName name="EV__MEMORYCVW__COLUMNAR_CONSO_SOC_SELECCIONABLE_PL1_SECTOR" hidden="1">"[SECTORS"</definedName>
    <definedName name="EV__MEMORYCVW__COLUMNAR_CONSO_SOC_SELECCIONABLE_PL1_TIME" hidden="1">"[2010.DEC"</definedName>
    <definedName name="EV__MEMORYCVW__DESSIEPL.XLSX" hidden="1">"[FINANCE"</definedName>
    <definedName name="EV__MEMORYCVW__DESSIEPL.XLSX_ACCOUNT_FIN" hidden="1">"[BS"</definedName>
    <definedName name="EV__MEMORYCVW__DESSIEPL.XLSX_CATEGORY" hidden="1">"[ACTUAL"</definedName>
    <definedName name="EV__MEMORYCVW__DESSIEPL.XLSX_COUNTRY" hidden="1">"[JER_1"</definedName>
    <definedName name="EV__MEMORYCVW__DESSIEPL.XLSX_CUSTOM_1" hidden="1">"[DUMMY_C1"</definedName>
    <definedName name="EV__MEMORYCVW__DESSIEPL.XLSX_CUSTOM_2" hidden="1">"[DUMMY_C2"</definedName>
    <definedName name="EV__MEMORYCVW__DESSIEPL.XLSX_DATASRC" hidden="1">"[CONSO"</definedName>
    <definedName name="EV__MEMORYCVW__DESSIEPL.XLSX_ENTITY" hidden="1">"[1114"</definedName>
    <definedName name="EV__MEMORYCVW__DESSIEPL.XLSX_FLOW" hidden="1">"[SF"</definedName>
    <definedName name="EV__MEMORYCVW__DESSIEPL.XLSX_GROUPS" hidden="1">"[G_219_PLANO"</definedName>
    <definedName name="EV__MEMORYCVW__DESSIEPL.XLSX_INTCO" hidden="1">"[ALL_IC"</definedName>
    <definedName name="EV__MEMORYCVW__DESSIEPL.XLSX_MEASURES" hidden="1">"[YTD"</definedName>
    <definedName name="EV__MEMORYCVW__DESSIEPL.XLSX_RPTCURRENCY" hidden="1">"[GBP"</definedName>
    <definedName name="EV__MEMORYCVW__DESSIEPL.XLSX_SECTOR" hidden="1">"[CONC_ESP"</definedName>
    <definedName name="EV__MEMORYCVW__DESSIEPL.XLSX_TIME" hidden="1">"[2010.TOTAL"</definedName>
    <definedName name="EV__MEMORYCVW__INFO_GENERAL_V1.XLSM" hidden="1">"[FINANCE"</definedName>
    <definedName name="EV__MEMORYCVW__INFO_GENERAL_V1.XLSM_ACCOUNT_FIN" hidden="1">"[RDOGRUPO"</definedName>
    <definedName name="EV__MEMORYCVW__INFO_GENERAL_V1.XLSM_CATEGORY" hidden="1">"[ACTUAL"</definedName>
    <definedName name="EV__MEMORYCVW__INFO_GENERAL_V1.XLSM_COUNTRY" hidden="1">"[JER_1"</definedName>
    <definedName name="EV__MEMORYCVW__INFO_GENERAL_V1.XLSM_CUSTOM_1" hidden="1">"[DUMMY_C1"</definedName>
    <definedName name="EV__MEMORYCVW__INFO_GENERAL_V1.XLSM_CUSTOM_2" hidden="1">"[DUMMY_C2"</definedName>
    <definedName name="EV__MEMORYCVW__INFO_GENERAL_V1.XLSM_DATASRC" hidden="1">"[AJ_POST"</definedName>
    <definedName name="EV__MEMORYCVW__INFO_GENERAL_V1.XLSM_ENTITY" hidden="1">"[1051"</definedName>
    <definedName name="EV__MEMORYCVW__INFO_GENERAL_V1.XLSM_FLOW" hidden="1">"[SF"</definedName>
    <definedName name="EV__MEMORYCVW__INFO_GENERAL_V1.XLSM_GROUPS" hidden="1">"[G_001"</definedName>
    <definedName name="EV__MEMORYCVW__INFO_GENERAL_V1.XLSM_INTCO" hidden="1">"[ALL_IC"</definedName>
    <definedName name="EV__MEMORYCVW__INFO_GENERAL_V1.XLSM_MEASURES" hidden="1">"[YTD"</definedName>
    <definedName name="EV__MEMORYCVW__INFO_GENERAL_V1.XLSM_RPTCURRENCY" hidden="1">"[GBP"</definedName>
    <definedName name="EV__MEMORYCVW__INFO_GENERAL_V1.XLSM_SECTOR" hidden="1">"[SECTORS"</definedName>
    <definedName name="EV__MEMORYCVW__INFO_GENERAL_V1.XLSM_TIME" hidden="1">"[2010.DEC"</definedName>
    <definedName name="EV__MEMORYCVW__INPUTMENSUALV20.XLSM" hidden="1">"[FINANCE"</definedName>
    <definedName name="EV__MEMORYCVW__INPUTMENSUALV201" hidden="1">"[FINANCE"</definedName>
    <definedName name="EV__MEMORYCVW__INPUTMENSUALV21.XLSM" hidden="1">"[FINANCE"</definedName>
    <definedName name="EV__MEMORYCVW__INPUTMENSUALV211" hidden="1">"[FINANCE"</definedName>
    <definedName name="EV__MEMORYCVW__INPUTMENSUALV221" hidden="1">"[FINANCE"</definedName>
    <definedName name="EV__MEMORYCVW__INPUTMENSUALV23.XLSM" hidden="1">"[HHRR"</definedName>
    <definedName name="EV__MEMORYCVW__INPUTMENSUALV23.XLSM_ACCOUNT_FIN" hidden="1">"[BS"</definedName>
    <definedName name="EV__MEMORYCVW__INPUTMENSUALV23.XLSM_ACCOUNT_MACRO" hidden="1">"[ACC_MACRO_0001"</definedName>
    <definedName name="EV__MEMORYCVW__INPUTMENSUALV23.XLSM_ACCOUNT_RRHH" hidden="1">"[ACC_RRHH_000200"</definedName>
    <definedName name="EV__MEMORYCVW__INPUTMENSUALV23.XLSM_CATEGORY" hidden="1">"[ACTUAL"</definedName>
    <definedName name="EV__MEMORYCVW__INPUTMENSUALV23.XLSM_COUNTRY" hidden="1">"[JER_1"</definedName>
    <definedName name="EV__MEMORYCVW__INPUTMENSUALV23.XLSM_CUSTOM_1" hidden="1">"[DUMMY_C1"</definedName>
    <definedName name="EV__MEMORYCVW__INPUTMENSUALV23.XLSM_CUSTOM_2" hidden="1">"[DUMMY_C2"</definedName>
    <definedName name="EV__MEMORYCVW__INPUTMENSUALV23.XLSM_DATASRC" hidden="1">"[CONSO"</definedName>
    <definedName name="EV__MEMORYCVW__INPUTMENSUALV23.XLSM_DEPARTMENT" hidden="1">"[DEP_RRHH_021700"</definedName>
    <definedName name="EV__MEMORYCVW__INPUTMENSUALV23.XLSM_ENTITY" hidden="1">"[DUME"</definedName>
    <definedName name="EV__MEMORYCVW__INPUTMENSUALV23.XLSM_FLOW" hidden="1">"[SF"</definedName>
    <definedName name="EV__MEMORYCVW__INPUTMENSUALV23.XLSM_FLOW_RRHH" hidden="1">"[F_VAR"</definedName>
    <definedName name="EV__MEMORYCVW__INPUTMENSUALV23.XLSM_GROUPS" hidden="1">"[NON_GROUP"</definedName>
    <definedName name="EV__MEMORYCVW__INPUTMENSUALV23.XLSM_INTCO" hidden="1">"[ALL_IC"</definedName>
    <definedName name="EV__MEMORYCVW__INPUTMENSUALV23.XLSM_MEASURES" hidden="1">"[PERIODIC"</definedName>
    <definedName name="EV__MEMORYCVW__INPUTMENSUALV23.XLSM_RPTCURRENCY" hidden="1">"[GBP"</definedName>
    <definedName name="EV__MEMORYCVW__INPUTMENSUALV23.XLSM_SECTOR" hidden="1">"[SECTORS"</definedName>
    <definedName name="EV__MEMORYCVW__INPUTMENSUALV23.XLSM_SEX" hidden="1">"[TOT_SEX"</definedName>
    <definedName name="EV__MEMORYCVW__INPUTMENSUALV23.XLSM_TIME" hidden="1">"[SELECT_TIME"</definedName>
    <definedName name="EV__MEMORYCVW__INPUTMENSUALV231" hidden="1">"[FINANCE"</definedName>
    <definedName name="EV__MEMORYCVW__INPUTMENSUALV24.XLSM" hidden="1">"[HHRR"</definedName>
    <definedName name="EV__MEMORYCVW__INPUTMENSUALV25.XLSM" hidden="1">"[FINANCE"</definedName>
    <definedName name="EV__MEMORYCVW__INPUTMENSUALV26.XLSM" hidden="1">"[FINANCE"</definedName>
    <definedName name="EV__MEMORYCVW__INPUTMENSUALV26.XLSM_ACCOUNT_FIN" hidden="1">"[RDOGRUPO"</definedName>
    <definedName name="EV__MEMORYCVW__INPUTMENSUALV26.XLSM_CATEGORY" hidden="1">"[ACTUAL"</definedName>
    <definedName name="EV__MEMORYCVW__INPUTMENSUALV26.XLSM_COUNTRY" hidden="1">"[JER_1"</definedName>
    <definedName name="EV__MEMORYCVW__INPUTMENSUALV26.XLSM_CUSTOM_1" hidden="1">"[DUMMY_C1"</definedName>
    <definedName name="EV__MEMORYCVW__INPUTMENSUALV26.XLSM_CUSTOM_2" hidden="1">"[DUMMY_C2"</definedName>
    <definedName name="EV__MEMORYCVW__INPUTMENSUALV26.XLSM_DATASRC" hidden="1">"[AJ_POST"</definedName>
    <definedName name="EV__MEMORYCVW__INPUTMENSUALV26.XLSM_ENTITY" hidden="1">"[1113"</definedName>
    <definedName name="EV__MEMORYCVW__INPUTMENSUALV26.XLSM_FLOW" hidden="1">"[SF"</definedName>
    <definedName name="EV__MEMORYCVW__INPUTMENSUALV26.XLSM_GROUPS" hidden="1">"[G_001"</definedName>
    <definedName name="EV__MEMORYCVW__INPUTMENSUALV26.XLSM_INTCO" hidden="1">"[ALL_IC"</definedName>
    <definedName name="EV__MEMORYCVW__INPUTMENSUALV26.XLSM_MEASURES" hidden="1">"[YTD"</definedName>
    <definedName name="EV__MEMORYCVW__INPUTMENSUALV26.XLSM_RPTCURRENCY" hidden="1">"[GBP"</definedName>
    <definedName name="EV__MEMORYCVW__INPUTMENSUALV26.XLSM_SECTOR" hidden="1">"[SECTORS"</definedName>
    <definedName name="EV__MEMORYCVW__INPUTMENSUALV26.XLSM_TIME" hidden="1">"[2013.FEB"</definedName>
    <definedName name="EV__MEMORYCVW__INPUTMENSUALV27.XLSM" hidden="1">"[FINANCE"</definedName>
    <definedName name="EV__MEMORYCVW__INPUTMENSUALV28.XLSM" hidden="1">"[FINANCE"</definedName>
    <definedName name="EV__MEMORYCVW__INPUTMENSUALV29.XLSM" hidden="1">"[FINANCE"</definedName>
    <definedName name="EV__MEMORYCVW__INPUTMENSUALV30.XLSM" hidden="1">"[FINANCE"</definedName>
    <definedName name="EV__MEMORYCVW__INPUTMENSUALV31.XLSM" hidden="1">"[FINANCE"</definedName>
    <definedName name="EV__MEMORYCVW__INPUTMENSUALV311" hidden="1">"[FINANCE"</definedName>
    <definedName name="EV__MEMORYCVW__INPUTMENSUALV32.XLSM" hidden="1">"[HHRR"</definedName>
    <definedName name="EV__MEMORYCVW__INPUTOUTPUTV1.XLSM" hidden="1">"[FINANCE"</definedName>
    <definedName name="EV__MEMORYCVW__INPUTOUTPUTV1.XLSM_ACCOUNT_ACT" hidden="1">"[ACC_ACT_000001"</definedName>
    <definedName name="EV__MEMORYCVW__INPUTOUTPUTV1.XLSM_ACCOUNT_FIN" hidden="1">"[RDOGRUPO"</definedName>
    <definedName name="EV__MEMORYCVW__INPUTOUTPUTV1.XLSM_CATEGORY" hidden="1">"[ACTUAL"</definedName>
    <definedName name="EV__MEMORYCVW__INPUTOUTPUTV1.XLSM_COUNTRY" hidden="1">"[JER_1"</definedName>
    <definedName name="EV__MEMORYCVW__INPUTOUTPUTV1.XLSM_CUSTOM_1" hidden="1">"[DUMMY_C1"</definedName>
    <definedName name="EV__MEMORYCVW__INPUTOUTPUTV1.XLSM_CUSTOM_2" hidden="1">"[DUMMY_C2"</definedName>
    <definedName name="EV__MEMORYCVW__INPUTOUTPUTV1.XLSM_DATASRC" hidden="1">"[AJ_POST"</definedName>
    <definedName name="EV__MEMORYCVW__INPUTOUTPUTV1.XLSM_DATASRC_ACT" hidden="1">"[INPUT_CORR"</definedName>
    <definedName name="EV__MEMORYCVW__INPUTOUTPUTV1.XLSM_ENTITY" hidden="1">"[SUBGR_FRANCE"</definedName>
    <definedName name="EV__MEMORYCVW__INPUTOUTPUTV1.XLSM_FLOW" hidden="1">"[SF"</definedName>
    <definedName name="EV__MEMORYCVW__INPUTOUTPUTV1.XLSM_GROUPS" hidden="1">"[G_001"</definedName>
    <definedName name="EV__MEMORYCVW__INPUTOUTPUTV1.XLSM_INTCO" hidden="1">"[ALL_IC"</definedName>
    <definedName name="EV__MEMORYCVW__INPUTOUTPUTV1.XLSM_MEASURES" hidden="1">"[YTD"</definedName>
    <definedName name="EV__MEMORYCVW__INPUTOUTPUTV1.XLSM_RPTCURRENCY" hidden="1">"[GBP"</definedName>
    <definedName name="EV__MEMORYCVW__INPUTOUTPUTV1.XLSM_SECTIONS" hidden="1">"[TRMODUMMY"</definedName>
    <definedName name="EV__MEMORYCVW__INPUTOUTPUTV1.XLSM_SECTOR" hidden="1">"[SECTORS"</definedName>
    <definedName name="EV__MEMORYCVW__INPUTOUTPUTV1.XLSM_TIME" hidden="1">"[2004.MAY"</definedName>
    <definedName name="EV__MEMORYCVW__INPUTOUTPUTV2.XLSM" hidden="1">"[FINANCE"</definedName>
    <definedName name="EV__MEMORYCVW__INPUTOUTPUTV2.XLSM_ACCOUNT_BOLSA" hidden="1">"[ACC_BOLSA_0001"</definedName>
    <definedName name="EV__MEMORYCVW__INPUTOUTPUTV2.XLSM_ACCOUNT_FIN" hidden="1">"[RDOGRUPO"</definedName>
    <definedName name="EV__MEMORYCVW__INPUTOUTPUTV2.XLSM_ACCOUNT_RRHH" hidden="1">"[ACC_RRHH_000200"</definedName>
    <definedName name="EV__MEMORYCVW__INPUTOUTPUTV2.XLSM_CATEGORY" hidden="1">"[ACTUAL"</definedName>
    <definedName name="EV__MEMORYCVW__INPUTOUTPUTV2.XLSM_COUNTRY" hidden="1">"[JER_1"</definedName>
    <definedName name="EV__MEMORYCVW__INPUTOUTPUTV2.XLSM_CUSTOM_1" hidden="1">"[DUMMY_C1"</definedName>
    <definedName name="EV__MEMORYCVW__INPUTOUTPUTV2.XLSM_CUSTOM_2" hidden="1">"[DUMMY_C2"</definedName>
    <definedName name="EV__MEMORYCVW__INPUTOUTPUTV2.XLSM_DATASRC" hidden="1">"[AJ_POST"</definedName>
    <definedName name="EV__MEMORYCVW__INPUTOUTPUTV2.XLSM_DATASRC_I_HR" hidden="1">"[CONSO"</definedName>
    <definedName name="EV__MEMORYCVW__INPUTOUTPUTV2.XLSM_DEPARTMENT" hidden="1">"[DEP_RRHH_021700"</definedName>
    <definedName name="EV__MEMORYCVW__INPUTOUTPUTV2.XLSM_ENTITY" hidden="1">"[SUBGR_FRANCE"</definedName>
    <definedName name="EV__MEMORYCVW__INPUTOUTPUTV2.XLSM_ENTITY_STOCK" hidden="1">"[1218"</definedName>
    <definedName name="EV__MEMORYCVW__INPUTOUTPUTV2.XLSM_FLOW" hidden="1">"[SF"</definedName>
    <definedName name="EV__MEMORYCVW__INPUTOUTPUTV2.XLSM_FLOW_RRHH" hidden="1">"[F_VAR"</definedName>
    <definedName name="EV__MEMORYCVW__INPUTOUTPUTV2.XLSM_GROUPS" hidden="1">"[G_001"</definedName>
    <definedName name="EV__MEMORYCVW__INPUTOUTPUTV2.XLSM_INTCO" hidden="1">"[ALL_IC"</definedName>
    <definedName name="EV__MEMORYCVW__INPUTOUTPUTV2.XLSM_MEASURES" hidden="1">"[YTD"</definedName>
    <definedName name="EV__MEMORYCVW__INPUTOUTPUTV2.XLSM_MONTHDAY" hidden="1">"[01"</definedName>
    <definedName name="EV__MEMORYCVW__INPUTOUTPUTV2.XLSM_RPTCURRENCY" hidden="1">"[GBP"</definedName>
    <definedName name="EV__MEMORYCVW__INPUTOUTPUTV2.XLSM_SECTOR" hidden="1">"[SECTORS"</definedName>
    <definedName name="EV__MEMORYCVW__INPUTOUTPUTV2.XLSM_SEX" hidden="1">"[TOT_SEX"</definedName>
    <definedName name="EV__MEMORYCVW__INPUTOUTPUTV2.XLSM_SHAREHOLDER" hidden="1">"[TOTAL"</definedName>
    <definedName name="EV__MEMORYCVW__INPUTOUTPUTV2.XLSM_TIME" hidden="1">"[2010.DEC"</definedName>
    <definedName name="EV__MEMORYCVW__INPUTOUTPUTV3.XLSM" hidden="1">"[HHRR"</definedName>
    <definedName name="EV__MEMORYCVW__INPUTOUTPUTV3.XLSM_ACCOUNT_RRHH" hidden="1">"[ACC_RRHH_000200"</definedName>
    <definedName name="EV__MEMORYCVW__INPUTOUTPUTV3.XLSM_CATEGORY" hidden="1">"[ACTUAL"</definedName>
    <definedName name="EV__MEMORYCVW__INPUTOUTPUTV3.XLSM_COUNTRY" hidden="1">"[JER_1"</definedName>
    <definedName name="EV__MEMORYCVW__INPUTOUTPUTV3.XLSM_CUSTOM_1" hidden="1">"[DUMMY_C1"</definedName>
    <definedName name="EV__MEMORYCVW__INPUTOUTPUTV3.XLSM_CUSTOM_2" hidden="1">"[DUMMY_C2"</definedName>
    <definedName name="EV__MEMORYCVW__INPUTOUTPUTV3.XLSM_DATASRC_I_HR" hidden="1">"[CONSO"</definedName>
    <definedName name="EV__MEMORYCVW__INPUTOUTPUTV3.XLSM_DEPARTMENT" hidden="1">"[DEP_RRHH_021700"</definedName>
    <definedName name="EV__MEMORYCVW__INPUTOUTPUTV3.XLSM_ENTITY" hidden="1">"[DUME"</definedName>
    <definedName name="EV__MEMORYCVW__INPUTOUTPUTV3.XLSM_FLOW_RRHH" hidden="1">"[F_VAR"</definedName>
    <definedName name="EV__MEMORYCVW__INPUTOUTPUTV3.XLSM_GROUPS" hidden="1">"[NON_GROUP"</definedName>
    <definedName name="EV__MEMORYCVW__INPUTOUTPUTV3.XLSM_MEASURES" hidden="1">"[PERIODIC"</definedName>
    <definedName name="EV__MEMORYCVW__INPUTOUTPUTV3.XLSM_SECTOR" hidden="1">"[SECTORS"</definedName>
    <definedName name="EV__MEMORYCVW__INPUTOUTPUTV3.XLSM_SEX" hidden="1">"[TOT_SEX"</definedName>
    <definedName name="EV__MEMORYCVW__INPUTOUTPUTV3.XLSM_TIME" hidden="1">"[SELECT_TIME"</definedName>
    <definedName name="EV__MEMORYCVW__LIBRO10" hidden="1">"[HHRR"</definedName>
    <definedName name="EV__MEMORYCVW__LIBRO10_ACCOUNT_RRHH" hidden="1">"[ACC_RRHH_000200"</definedName>
    <definedName name="EV__MEMORYCVW__LIBRO10_CATEGORY" hidden="1">"[ACTUAL"</definedName>
    <definedName name="EV__MEMORYCVW__LIBRO10_COUNTRY" hidden="1">"[JER_1"</definedName>
    <definedName name="EV__MEMORYCVW__LIBRO10_CUSTOM_1" hidden="1">"[DUMMY_C1"</definedName>
    <definedName name="EV__MEMORYCVW__LIBRO10_CUSTOM_2" hidden="1">"[DUMMY_C2"</definedName>
    <definedName name="EV__MEMORYCVW__LIBRO10_DATASRC_I_HR" hidden="1">"[CORR"</definedName>
    <definedName name="EV__MEMORYCVW__LIBRO10_DEPARTMENT" hidden="1">"[DEP_RRHH_021700"</definedName>
    <definedName name="EV__MEMORYCVW__LIBRO10_ENTITY" hidden="1">"[GRUPO_CONS"</definedName>
    <definedName name="EV__MEMORYCVW__LIBRO10_FLOW_RRHH" hidden="1">"[F_VAR"</definedName>
    <definedName name="EV__MEMORYCVW__LIBRO10_GROUPS" hidden="1">"[NON_GROUP"</definedName>
    <definedName name="EV__MEMORYCVW__LIBRO10_INTCO_INONE" hidden="1">"[I_NONE"</definedName>
    <definedName name="EV__MEMORYCVW__LIBRO10_MEASURES" hidden="1">"[PERIODIC"</definedName>
    <definedName name="EV__MEMORYCVW__LIBRO10_RPTCURRENCY" hidden="1">"[EUR"</definedName>
    <definedName name="EV__MEMORYCVW__LIBRO10_SECTOR" hidden="1">"[SECTORS"</definedName>
    <definedName name="EV__MEMORYCVW__LIBRO10_SEX" hidden="1">"[TOT_SEX"</definedName>
    <definedName name="EV__MEMORYCVW__LIBRO10_TIME" hidden="1">"[SELECT_TIME"</definedName>
    <definedName name="EV__MEMORYCVW__LIBRO2" hidden="1">"[FINANCE"</definedName>
    <definedName name="EV__MEMORYCVW__LIBRO2_ACCOUNT_ACT" hidden="1">"[ACC_ACT_000001"</definedName>
    <definedName name="EV__MEMORYCVW__LIBRO2_ACCOUNT_FIN" hidden="1">"[BS"</definedName>
    <definedName name="EV__MEMORYCVW__LIBRO2_ACCOUNT_RRHH" hidden="1">"[ACC_RRHH_000200"</definedName>
    <definedName name="EV__MEMORYCVW__LIBRO2_CATEGORY" hidden="1">"[IG_CATEGORY"</definedName>
    <definedName name="EV__MEMORYCVW__LIBRO2_COUNTRY" hidden="1">"[JER_1"</definedName>
    <definedName name="EV__MEMORYCVW__LIBRO2_CUSTOM_1" hidden="1">"[DUMMY_C1"</definedName>
    <definedName name="EV__MEMORYCVW__LIBRO2_CUSTOM_2" hidden="1">"[DUMMY_C2"</definedName>
    <definedName name="EV__MEMORYCVW__LIBRO2_DATASRC" hidden="1">"[CONSO"</definedName>
    <definedName name="EV__MEMORYCVW__LIBRO2_DATASRC_ACT" hidden="1">"[INPUT_CORR"</definedName>
    <definedName name="EV__MEMORYCVW__LIBRO2_DATASRC_I_HR" hidden="1">"[CONSO"</definedName>
    <definedName name="EV__MEMORYCVW__LIBRO2_DEPARTMENT" hidden="1">"[DEP_RRHH_021700"</definedName>
    <definedName name="EV__MEMORYCVW__LIBRO2_ENTITY" hidden="1">"[DUME"</definedName>
    <definedName name="EV__MEMORYCVW__LIBRO2_FLOW" hidden="1">"[SF"</definedName>
    <definedName name="EV__MEMORYCVW__LIBRO2_FLOW_RRHH" hidden="1">"[F_VAR"</definedName>
    <definedName name="EV__MEMORYCVW__LIBRO2_GROUPS" hidden="1">"[NON_GROUP"</definedName>
    <definedName name="EV__MEMORYCVW__LIBRO2_INTCO" hidden="1">"[ALL_IC"</definedName>
    <definedName name="EV__MEMORYCVW__LIBRO2_MEASURES" hidden="1">"[YTD"</definedName>
    <definedName name="EV__MEMORYCVW__LIBRO2_RPTCURRENCY" hidden="1">"[EUR"</definedName>
    <definedName name="EV__MEMORYCVW__LIBRO2_SECTIONS" hidden="1">"[TRMODUMMY"</definedName>
    <definedName name="EV__MEMORYCVW__LIBRO2_SECTOR" hidden="1">"[SECTORS"</definedName>
    <definedName name="EV__MEMORYCVW__LIBRO2_SEX" hidden="1">"[TOT_SEX"</definedName>
    <definedName name="EV__MEMORYCVW__LIBRO2_TIME" hidden="1">"[2012.JUN"</definedName>
    <definedName name="EV__MEMORYCVW__LIBRO3" hidden="1">"[FINANCE"</definedName>
    <definedName name="EV__MEMORYCVW__LIBRO3_ACCOUNT_ACT" hidden="1">"[ACC_ACT_000001"</definedName>
    <definedName name="EV__MEMORYCVW__LIBRO3_ACCOUNT_FIN" hidden="1">"[BS"</definedName>
    <definedName name="EV__MEMORYCVW__LIBRO3_CATEGORY" hidden="1">"[IG_CATEGORY"</definedName>
    <definedName name="EV__MEMORYCVW__LIBRO3_COUNTRY" hidden="1">"[JER_1"</definedName>
    <definedName name="EV__MEMORYCVW__LIBRO3_CUSTOM_1" hidden="1">"[DUMMY_C1"</definedName>
    <definedName name="EV__MEMORYCVW__LIBRO3_CUSTOM_2" hidden="1">"[DUMMY_C2"</definedName>
    <definedName name="EV__MEMORYCVW__LIBRO3_DATASRC" hidden="1">"[CONSO"</definedName>
    <definedName name="EV__MEMORYCVW__LIBRO3_DATASRC_ACT" hidden="1">"[INPUT_CORR"</definedName>
    <definedName name="EV__MEMORYCVW__LIBRO3_ENTITY" hidden="1">"[GRUPO_CONS"</definedName>
    <definedName name="EV__MEMORYCVW__LIBRO3_FLOW" hidden="1">"[SF"</definedName>
    <definedName name="EV__MEMORYCVW__LIBRO3_GROUPS" hidden="1">"[NON_GROUP"</definedName>
    <definedName name="EV__MEMORYCVW__LIBRO3_INTCO" hidden="1">"[ALL_IC"</definedName>
    <definedName name="EV__MEMORYCVW__LIBRO3_MEASURES" hidden="1">"[YTD"</definedName>
    <definedName name="EV__MEMORYCVW__LIBRO3_RPTCURRENCY" hidden="1">"[EUR"</definedName>
    <definedName name="EV__MEMORYCVW__LIBRO3_SECTIONS" hidden="1">"[TRMODUMMY"</definedName>
    <definedName name="EV__MEMORYCVW__LIBRO3_SECTOR" hidden="1">"[SECTORS"</definedName>
    <definedName name="EV__MEMORYCVW__LIBRO3_TIME" hidden="1">"[SELECT_TIME"</definedName>
    <definedName name="EV__MEMORYCVW__LIBRO4" hidden="1">"[FINANCE"</definedName>
    <definedName name="EV__MEMORYCVW__LIBRO6" hidden="1">"[FINANCE"</definedName>
    <definedName name="EV__MEMORYCVW__LIBRO6_ACCOUNT_FIN" hidden="1">"[RDOGRUPO"</definedName>
    <definedName name="EV__MEMORYCVW__LIBRO6_CATEGORY" hidden="1">"[TOT_CATEGORY"</definedName>
    <definedName name="EV__MEMORYCVW__LIBRO6_COUNTRY" hidden="1">"[JER_1"</definedName>
    <definedName name="EV__MEMORYCVW__LIBRO6_CUSTOM_1" hidden="1">"[DUMMY_C1"</definedName>
    <definedName name="EV__MEMORYCVW__LIBRO6_CUSTOM_2" hidden="1">"[DUMMY_C2"</definedName>
    <definedName name="EV__MEMORYCVW__LIBRO6_DATASRC" hidden="1">"[INPUT"</definedName>
    <definedName name="EV__MEMORYCVW__LIBRO6_ENTITY" hidden="1">"[WORKSTATUS"</definedName>
    <definedName name="EV__MEMORYCVW__LIBRO6_FLOW" hidden="1">"[SF"</definedName>
    <definedName name="EV__MEMORYCVW__LIBRO6_GROUPS" hidden="1">"[G_001"</definedName>
    <definedName name="EV__MEMORYCVW__LIBRO6_INTCO" hidden="1">"[ALL_IC"</definedName>
    <definedName name="EV__MEMORYCVW__LIBRO6_MEASURES" hidden="1">"[YTD"</definedName>
    <definedName name="EV__MEMORYCVW__LIBRO6_RPTCURRENCY" hidden="1">"[EUR"</definedName>
    <definedName name="EV__MEMORYCVW__LIBRO6_SECTOR" hidden="1">"[SECTORS"</definedName>
    <definedName name="EV__MEMORYCVW__LIBRO6_TIME" hidden="1">"[2005.TOTAL"</definedName>
    <definedName name="EV__MEMORYCVW__NOVA_PESTANYA_RRHH.XLSM" hidden="1">"[FINANCE"</definedName>
    <definedName name="EV__MEMORYCVW__PERFIL_CIAS_V3.XLSX" hidden="1">"[FINANCE"</definedName>
    <definedName name="EV__MEMORYCVW__PERFIL_CIAS_V3.XLSX_ACCOUNT_FIN" hidden="1">"[220100"</definedName>
    <definedName name="EV__MEMORYCVW__PERFIL_CIAS_V3.XLSX_CATEGORY" hidden="1">"[ACTUAL"</definedName>
    <definedName name="EV__MEMORYCVW__PERFIL_CIAS_V3.XLSX_COUNTRY" hidden="1">"[JER_1"</definedName>
    <definedName name="EV__MEMORYCVW__PERFIL_CIAS_V3.XLSX_CUSTOM_1" hidden="1">"[DUMMY_C1"</definedName>
    <definedName name="EV__MEMORYCVW__PERFIL_CIAS_V3.XLSX_CUSTOM_2" hidden="1">"[DUMMY_C2"</definedName>
    <definedName name="EV__MEMORYCVW__PERFIL_CIAS_V3.XLSX_DATASRC" hidden="1">"[AJ_POST"</definedName>
    <definedName name="EV__MEMORYCVW__PERFIL_CIAS_V3.XLSX_ENTITY" hidden="1">"[1138"</definedName>
    <definedName name="EV__MEMORYCVW__PERFIL_CIAS_V3.XLSX_FLOW" hidden="1">"[SF"</definedName>
    <definedName name="EV__MEMORYCVW__PERFIL_CIAS_V3.XLSX_GROUPS" hidden="1">"[G_001"</definedName>
    <definedName name="EV__MEMORYCVW__PERFIL_CIAS_V3.XLSX_INTCO" hidden="1">"[ALL_IC"</definedName>
    <definedName name="EV__MEMORYCVW__PERFIL_CIAS_V3.XLSX_MEASURES" hidden="1">"[YTD"</definedName>
    <definedName name="EV__MEMORYCVW__PERFIL_CIAS_V3.XLSX_RPTCURRENCY" hidden="1">"[GBP"</definedName>
    <definedName name="EV__MEMORYCVW__PERFIL_CIAS_V3.XLSX_SECTOR" hidden="1">"[SECTORS"</definedName>
    <definedName name="EV__MEMORYCVW__PERFIL_CIAS_V3.XLSX_TIME" hidden="1">"[2011.JUN"</definedName>
    <definedName name="EV__MEMORYCVW__PRIORIZACIÓN_TAREAS_BPC_20120127.XLS" hidden="1">"[FINANCE"</definedName>
    <definedName name="EV__MEMORYCVW__PRIORIZACIÓN_TAREAS_BPC_20120127.XLS_ACCOUNT_FIN" hidden="1">"[BS"</definedName>
    <definedName name="EV__MEMORYCVW__PRIORIZACIÓN_TAREAS_BPC_20120127.XLS_CATEGORY" hidden="1">"[ACTUAL"</definedName>
    <definedName name="EV__MEMORYCVW__PRIORIZACIÓN_TAREAS_BPC_20120127.XLS_COUNTRY" hidden="1">"[JER_1"</definedName>
    <definedName name="EV__MEMORYCVW__PRIORIZACIÓN_TAREAS_BPC_20120127.XLS_CUSTOM_1" hidden="1">"[DUMMY_C1"</definedName>
    <definedName name="EV__MEMORYCVW__PRIORIZACIÓN_TAREAS_BPC_20120127.XLS_CUSTOM_2" hidden="1">"[DUMMY_C2"</definedName>
    <definedName name="EV__MEMORYCVW__PRIORIZACIÓN_TAREAS_BPC_20120127.XLS_DATASRC" hidden="1">"[CONSO"</definedName>
    <definedName name="EV__MEMORYCVW__PRIORIZACIÓN_TAREAS_BPC_20120127.XLS_ENTITY" hidden="1">"[1231"</definedName>
    <definedName name="EV__MEMORYCVW__PRIORIZACIÓN_TAREAS_BPC_20120127.XLS_FLOW" hidden="1">"[SF"</definedName>
    <definedName name="EV__MEMORYCVW__PRIORIZACIÓN_TAREAS_BPC_20120127.XLS_GROUPS" hidden="1">"[G_001"</definedName>
    <definedName name="EV__MEMORYCVW__PRIORIZACIÓN_TAREAS_BPC_20120127.XLS_INTCO" hidden="1">"[ALL_IC"</definedName>
    <definedName name="EV__MEMORYCVW__PRIORIZACIÓN_TAREAS_BPC_20120127.XLS_MEASURES" hidden="1">"[YTD"</definedName>
    <definedName name="EV__MEMORYCVW__PRIORIZACIÓN_TAREAS_BPC_20120127.XLS_RPTCURRENCY" hidden="1">"[GBP"</definedName>
    <definedName name="EV__MEMORYCVW__PRIORIZACIÓN_TAREAS_BPC_20120127.XLS_SECTOR" hidden="1">"[CONC_ESP"</definedName>
    <definedName name="EV__MEMORYCVW__PRIORIZACIÓN_TAREAS_BPC_20120127.XLS_TIME" hidden="1">"[2010.DEC"</definedName>
    <definedName name="EV__MEMORYCVW__TEST.XLSM" hidden="1">"[FINANCE"</definedName>
    <definedName name="EV__MEMORYCVW__TEST.XLSM_ACCOUNT_FIN" hidden="1">"[RDOGRUPO"</definedName>
    <definedName name="EV__MEMORYCVW__TEST.XLSM_CATEGORY" hidden="1">"[ACTUAL"</definedName>
    <definedName name="EV__MEMORYCVW__TEST.XLSM_COUNTRY" hidden="1">"[JER_1"</definedName>
    <definedName name="EV__MEMORYCVW__TEST.XLSM_CUSTOM_1" hidden="1">"[DUMMY_C1"</definedName>
    <definedName name="EV__MEMORYCVW__TEST.XLSM_CUSTOM_2" hidden="1">"[DUMMY_C2"</definedName>
    <definedName name="EV__MEMORYCVW__TEST.XLSM_DATASRC" hidden="1">"[AJ_POST"</definedName>
    <definedName name="EV__MEMORYCVW__TEST.XLSM_ENTITY" hidden="1">"[1113"</definedName>
    <definedName name="EV__MEMORYCVW__TEST.XLSM_FLOW" hidden="1">"[SF"</definedName>
    <definedName name="EV__MEMORYCVW__TEST.XLSM_GROUPS" hidden="1">"[G_001"</definedName>
    <definedName name="EV__MEMORYCVW__TEST.XLSM_INTCO" hidden="1">"[ALL_IC"</definedName>
    <definedName name="EV__MEMORYCVW__TEST.XLSM_MEASURES" hidden="1">"[YTD"</definedName>
    <definedName name="EV__MEMORYCVW__TEST.XLSM_RPTCURRENCY" hidden="1">"[GBP"</definedName>
    <definedName name="EV__MEMORYCVW__TEST.XLSM_SECTOR" hidden="1">"[SECTORS"</definedName>
    <definedName name="EV__MEMORYCVW__TEST.XLSM_TIME" hidden="1">"[2013.FEB"</definedName>
    <definedName name="EV__MEMORYCVW__TESTV31.XLSM" hidden="1">"[FINANCE"</definedName>
    <definedName name="EV__MEMORYCVW__TESTV31.XLSM_ACCOUNT_FIN" hidden="1">"[RDOGRUPO"</definedName>
    <definedName name="EV__MEMORYCVW__TESTV31.XLSM_CATEGORY" hidden="1">"[ACTUAL"</definedName>
    <definedName name="EV__MEMORYCVW__TESTV31.XLSM_COUNTRY" hidden="1">"[JER_1"</definedName>
    <definedName name="EV__MEMORYCVW__TESTV31.XLSM_CUSTOM_1" hidden="1">"[DUMMY_C1"</definedName>
    <definedName name="EV__MEMORYCVW__TESTV31.XLSM_CUSTOM_2" hidden="1">"[DUMMY_C2"</definedName>
    <definedName name="EV__MEMORYCVW__TESTV31.XLSM_DATASRC" hidden="1">"[AJ_POST"</definedName>
    <definedName name="EV__MEMORYCVW__TESTV31.XLSM_ENTITY" hidden="1">"[1042"</definedName>
    <definedName name="EV__MEMORYCVW__TESTV31.XLSM_FLOW" hidden="1">"[SF"</definedName>
    <definedName name="EV__MEMORYCVW__TESTV31.XLSM_GROUPS" hidden="1">"[G_001"</definedName>
    <definedName name="EV__MEMORYCVW__TESTV31.XLSM_INTCO" hidden="1">"[ALL_IC"</definedName>
    <definedName name="EV__MEMORYCVW__TESTV31.XLSM_MEASURES" hidden="1">"[YTD"</definedName>
    <definedName name="EV__MEMORYCVW__TESTV31.XLSM_RPTCURRENCY" hidden="1">"[GBP"</definedName>
    <definedName name="EV__MEMORYCVW__TESTV31.XLSM_SECTOR" hidden="1">"[SECTORS"</definedName>
    <definedName name="EV__MEMORYCVW__TESTV31.XLSM_TIME" hidden="1">"[2012.JUN"</definedName>
    <definedName name="EV__MEMORYCVW__TRAMS2.XLSX" hidden="1">"[ACTIVITY"</definedName>
    <definedName name="EV__MEMORYCVW__TRAMS2.XLSX_ACCOUNT_ACT" hidden="1">"[ACC_ACT_000001"</definedName>
    <definedName name="EV__MEMORYCVW__TRAMS2.XLSX_CATEGORY" hidden="1">"[ACTUAL"</definedName>
    <definedName name="EV__MEMORYCVW__TRAMS2.XLSX_COUNTRY" hidden="1">"[JER_1"</definedName>
    <definedName name="EV__MEMORYCVW__TRAMS2.XLSX_CUSTOM_1" hidden="1">"[DUMMY_C1"</definedName>
    <definedName name="EV__MEMORYCVW__TRAMS2.XLSX_CUSTOM_2" hidden="1">"[DUMMY_C2"</definedName>
    <definedName name="EV__MEMORYCVW__TRAMS2.XLSX_DATASRC_ACT" hidden="1">"[INPUT_CORR"</definedName>
    <definedName name="EV__MEMORYCVW__TRAMS2.XLSX_ENTITY" hidden="1">"[1113"</definedName>
    <definedName name="EV__MEMORYCVW__TRAMS2.XLSX_MEASURES" hidden="1">"[YTD"</definedName>
    <definedName name="EV__MEMORYCVW__TRAMS2.XLSX_SECTIONS" hidden="1">"[TRMODUMMY"</definedName>
    <definedName name="EV__MEMORYCVW__TRAMS2.XLSX_SECTOR" hidden="1">"[SECTORS"</definedName>
    <definedName name="EV__MEMORYCVW__TRAMS2.XLSX_TIME" hidden="1">"[2011.JUN"</definedName>
    <definedName name="EV__WBEVMODE__" hidden="1">1</definedName>
    <definedName name="EV__WBREFOPTIONS__" hidden="1">134217732</definedName>
    <definedName name="EV__WBVERSION__" hidden="1">0</definedName>
    <definedName name="EV__WSINFO__" hidden="1">"asd"</definedName>
    <definedName name="ExecPes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xtensão">#REF!</definedName>
    <definedName name="EXTOTPS">#REF!</definedName>
    <definedName name="f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AROL_2" hidden="1">{"'gráf jan00'!$A$1:$AK$41"}</definedName>
    <definedName name="fasdfasfdadsf" hidden="1">{"'gráf jan00'!$A$1:$AK$41"}</definedName>
    <definedName name="Fase">'[26]Conserva Fases'!$D$1:$AG$491</definedName>
    <definedName name="Fases">'[26]Conserva Fases'!$B$41:$G$46</definedName>
    <definedName name="Fator">#REF!</definedName>
    <definedName name="FATURAS2002" hidden="1">{#N/A,#N/A,TRUE,"Serviços"}</definedName>
    <definedName name="FATURAS20022" hidden="1">{#N/A,#N/A,TRUE,"Serviços"}</definedName>
    <definedName name="FCA" hidden="1">{"'Quadro'!$A$4:$BG$78"}</definedName>
    <definedName name="fd" hidden="1">{"'Quadro'!$A$4:$BG$78"}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FDFDFDF" hidden="1">{"'gráf jan00'!$A$1:$AK$41"}</definedName>
    <definedName name="fdfgj">[27]RELATA!$A$1:$AA$335</definedName>
    <definedName name="FDP_0_1_aUrv" hidden="1">#REF!</definedName>
    <definedName name="FDP_10_1_aDrv" hidden="1">#REF!</definedName>
    <definedName name="FDP_107_1_aUrv" hidden="1">#REF!</definedName>
    <definedName name="FDP_11_1_aDrv" hidden="1">#REF!</definedName>
    <definedName name="FDP_111_1_aUrv" hidden="1">#REF!</definedName>
    <definedName name="FDP_112_1_aUrv" hidden="1">#REF!</definedName>
    <definedName name="FDP_113_1_aUrv" hidden="1">#REF!</definedName>
    <definedName name="FDP_114_1_aUrv" hidden="1">#REF!</definedName>
    <definedName name="FDP_115_1_aUrv" hidden="1">#REF!</definedName>
    <definedName name="FDP_12_1_aDrv" hidden="1">#REF!</definedName>
    <definedName name="FDP_126_1_aUrv" hidden="1">#REF!</definedName>
    <definedName name="FDP_127_1_aUrv" hidden="1">#REF!</definedName>
    <definedName name="FDP_128_1_aUrv" hidden="1">#REF!</definedName>
    <definedName name="FDP_129_1_aUrv" hidden="1">#REF!</definedName>
    <definedName name="FDP_13_1_aDrv" hidden="1">#REF!</definedName>
    <definedName name="FDP_131_1_aDrv" hidden="1">#REF!</definedName>
    <definedName name="FDP_134_1_aDrv" hidden="1">#REF!</definedName>
    <definedName name="FDP_135_1_aDrv" hidden="1">#REF!</definedName>
    <definedName name="FDP_137_1_aDdv" hidden="1">#REF!</definedName>
    <definedName name="FDP_139_1_aUrv" hidden="1">#REF!</definedName>
    <definedName name="FDP_14_1_aDrv" hidden="1">#REF!</definedName>
    <definedName name="FDP_140_1_aUrv" hidden="1">#REF!</definedName>
    <definedName name="FDP_141_1_aUrv" hidden="1">#REF!</definedName>
    <definedName name="FDP_143_1_aUrv" hidden="1">#REF!</definedName>
    <definedName name="FDP_144_1_aUrv" hidden="1">#REF!</definedName>
    <definedName name="FDP_15_1_aDrv" hidden="1">#REF!</definedName>
    <definedName name="FDP_16_1_aDrv" hidden="1">#REF!</definedName>
    <definedName name="FDP_17_1_aDrv" hidden="1">#REF!</definedName>
    <definedName name="FDP_18_1_aDrv" hidden="1">#REF!</definedName>
    <definedName name="FDP_19_1_aDrv" hidden="1">#REF!</definedName>
    <definedName name="FDP_20_1_aUrv" hidden="1">#REF!</definedName>
    <definedName name="FDP_21_1_aUrv" hidden="1">#REF!</definedName>
    <definedName name="FDP_22_1_aUrv" hidden="1">#REF!</definedName>
    <definedName name="FDP_23_1_aUrv" hidden="1">#REF!</definedName>
    <definedName name="FDP_24_1_aUrv" hidden="1">#REF!</definedName>
    <definedName name="FDP_25_1_aUrv" hidden="1">#REF!</definedName>
    <definedName name="FDP_26_1_aUrv" hidden="1">#REF!</definedName>
    <definedName name="FDP_27_1_aUrv" hidden="1">#REF!</definedName>
    <definedName name="FDP_28_1_aUrv" hidden="1">#REF!</definedName>
    <definedName name="FDP_280_1_aSrv" hidden="1">[28]Forecasts_VDF!#REF!</definedName>
    <definedName name="FDP_281_1_aSrv" hidden="1">[28]Forecasts_VDF!#REF!</definedName>
    <definedName name="FDP_282_1_aSrv" hidden="1">[28]Forecasts_VDF!#REF!</definedName>
    <definedName name="FDP_283_1_aSrv" hidden="1">[28]Forecasts_VDF!#REF!</definedName>
    <definedName name="FDP_29_1_aUrv" hidden="1">#REF!</definedName>
    <definedName name="FDP_30_1_aUrv" hidden="1">#REF!</definedName>
    <definedName name="FDP_31_1_aUrv" hidden="1">#REF!</definedName>
    <definedName name="FDP_32_1_aUrv" hidden="1">#REF!</definedName>
    <definedName name="FDP_33_1_aUrv" hidden="1">#REF!</definedName>
    <definedName name="FDP_34_1_aUrv" hidden="1">#REF!</definedName>
    <definedName name="FDP_35_1_aUrv" hidden="1">#REF!</definedName>
    <definedName name="FDP_36_1_aUrv" hidden="1">#REF!</definedName>
    <definedName name="FDP_37_1_aUrv" hidden="1">#REF!</definedName>
    <definedName name="FDP_38_1_aUrv" hidden="1">#REF!</definedName>
    <definedName name="FDP_39_1_aUrv" hidden="1">#REF!</definedName>
    <definedName name="FDP_41_1_aUrv" hidden="1">#REF!</definedName>
    <definedName name="FDP_42_1_aUrv" hidden="1">#REF!</definedName>
    <definedName name="FDP_43_1_aUrv" hidden="1">#REF!</definedName>
    <definedName name="FDP_44_1_aUrv" hidden="1">#REF!</definedName>
    <definedName name="FDP_45_1_aUrv" hidden="1">#REF!</definedName>
    <definedName name="FDP_46_1_aUrv" hidden="1">#REF!</definedName>
    <definedName name="FDP_47_1_aUrv" hidden="1">#REF!</definedName>
    <definedName name="FDP_48_1_aUrv" hidden="1">#REF!</definedName>
    <definedName name="FDP_49_1_aUrv" hidden="1">#REF!</definedName>
    <definedName name="FDP_50_1_aUrv" hidden="1">#REF!</definedName>
    <definedName name="FDP_51_1_aUrv" hidden="1">#REF!</definedName>
    <definedName name="FDP_52_1_aUrv" hidden="1">#REF!</definedName>
    <definedName name="FDP_53_1_aUrv" hidden="1">#REF!</definedName>
    <definedName name="FDP_53_1_rUrv" hidden="1">#REF!</definedName>
    <definedName name="FDP_54_1_aUrv" hidden="1">#REF!</definedName>
    <definedName name="FDP_55_1_aUrv" hidden="1">#REF!</definedName>
    <definedName name="FDP_8_1_aDrv" hidden="1">#REF!</definedName>
    <definedName name="FDP_9_1_aDrv" hidden="1">#REF!</definedName>
    <definedName name="fds" hidden="1">{"'gráf jan00'!$A$1:$AK$41"}</definedName>
    <definedName name="FDSFSD" hidden="1">{"'gráf jan00'!$A$1:$AK$41"}</definedName>
    <definedName name="fegregtrt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nanda" hidden="1">{#N/A,#N/A,TRUE,"indice";#N/A,#N/A,TRUE,"indicadores";#N/A,#N/A,TRUE,"comentarios"}</definedName>
    <definedName name="Fevereiro" hidden="1">{"'Quadro'!$A$4:$BG$78"}</definedName>
    <definedName name="F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fff" hidden="1">{"'EI 060 02'!$A$1:$K$59"}</definedName>
    <definedName name="FFVP" hidden="1">{"'gráf jan00'!$A$1:$AK$41"}</definedName>
    <definedName name="FFVP1" hidden="1">{"'gráf jan00'!$A$1:$AK$41"}</definedName>
    <definedName name="FFVP10" hidden="1">{"'gráf jan00'!$A$1:$AK$41"}</definedName>
    <definedName name="FFVP11" hidden="1">{"'gráf jan00'!$A$1:$AK$41"}</definedName>
    <definedName name="FFVP12" hidden="1">{"'gráf jan00'!$A$1:$AK$41"}</definedName>
    <definedName name="FFVP13" hidden="1">{"'gráf jan00'!$A$1:$AK$41"}</definedName>
    <definedName name="FFVP14" hidden="1">{"'gráf jan00'!$A$1:$AK$41"}</definedName>
    <definedName name="FFVP15" hidden="1">{"'gráf jan00'!$A$1:$AK$41"}</definedName>
    <definedName name="FFVP16" hidden="1">{"'gráf jan00'!$A$1:$AK$41"}</definedName>
    <definedName name="FFVP2" hidden="1">{"'gráf jan00'!$A$1:$AK$41"}</definedName>
    <definedName name="FFVP3" hidden="1">{"'gráf jan00'!$A$1:$AK$41"}</definedName>
    <definedName name="FFVP4" hidden="1">{"'gráf jan00'!$A$1:$AK$41"}</definedName>
    <definedName name="ffvp43" hidden="1">{"'gráf jan00'!$A$1:$AK$41"}</definedName>
    <definedName name="FFVP5" hidden="1">{"'gráf jan00'!$A$1:$AK$41"}</definedName>
    <definedName name="FFVP6" hidden="1">{"'gráf jan00'!$A$1:$AK$41"}</definedName>
    <definedName name="FFVP7" hidden="1">{"'gráf jan00'!$A$1:$AK$41"}</definedName>
    <definedName name="FFVP8" hidden="1">{"'gráf jan00'!$A$1:$AK$41"}</definedName>
    <definedName name="FFVP9" hidden="1">{"'gráf jan00'!$A$1:$AK$41"}</definedName>
    <definedName name="ffw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gs" hidden="1">{"'gráf jan00'!$A$1:$AK$41"}</definedName>
    <definedName name="FHDZ" hidden="1">{"'gráf jan00'!$A$1:$AK$41"}</definedName>
    <definedName name="fhg" hidden="1">{#N/A,#N/A,FALSE,"310.1";#N/A,#N/A,FALSE,"321.1";#N/A,#N/A,FALSE,"320.3";#N/A,#N/A,FALSE,"330.1"}</definedName>
    <definedName name="fi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.153">[29]CP!#REF!</definedName>
    <definedName name="fin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nc.Resume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T_RJ">#REF!</definedName>
    <definedName name="FIT_SP">#REF!</definedName>
    <definedName name="FJASLJFIL" hidden="1">{"'gráf jan00'!$A$1:$AK$41"}</definedName>
    <definedName name="fjrjrjrtj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luxo_Orçado_201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OLHA01" hidden="1">{#N/A,#N/A,TRUE,"Serviços"}</definedName>
    <definedName name="FOLHA011" hidden="1">{#N/A,#N/A,TRUE,"Serviços"}</definedName>
    <definedName name="folha1" hidden="1">{#N/A,#N/A,TRUE,"Serviços"}</definedName>
    <definedName name="folha11" hidden="1">{#N/A,#N/A,TRUE,"Serviços"}</definedName>
    <definedName name="FolResumoFlorestas" hidden="1">{"'REL CUSTODIF'!$B$1:$H$72"}</definedName>
    <definedName name="Fonte">[30]RESUMO!$Q$16:$Q$19</definedName>
    <definedName name="Fot" hidden="1">{"'EI 060 02'!$A$1:$K$59"}</definedName>
    <definedName name="Fresagem01" hidden="1">{#N/A,#N/A,TRUE,"Serviços"}</definedName>
    <definedName name="Fresagem011" hidden="1">{#N/A,#N/A,TRUE,"Serviços"}</definedName>
    <definedName name="fresfg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WAESR" hidden="1">{"'Quadro'!$A$4:$BG$78"}</definedName>
    <definedName name="FSA" hidden="1">{"'Quadro'!$A$4:$BG$78"}</definedName>
    <definedName name="fsadfasd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d" hidden="1">{"'gráf jan00'!$A$1:$AK$41"}</definedName>
    <definedName name="FSDF" hidden="1">{"'Quadro'!$A$4:$BG$78"}</definedName>
    <definedName name="FSDS" hidden="1">{"'gráf jan00'!$A$1:$AK$41"}</definedName>
    <definedName name="fthju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FTU" hidden="1">{"'Quadro'!$A$4:$BG$78"}</definedName>
    <definedName name="funções">#REF!</definedName>
    <definedName name="fwere">[31]RELATA!$A$1:$AA$335</definedName>
    <definedName name="g" hidden="1">{#N/A,#N/A,FALSE,"REGNSKAPSUTDRAG DIVISJON";#N/A,#N/A,FALSE,"Nøkkeltall"}</definedName>
    <definedName name="galo" hidden="1">{#N/A,#N/A,FALSE,"Aging Summary";#N/A,#N/A,FALSE,"Ratio Analysis";#N/A,#N/A,FALSE,"Test 120 Day Accts";#N/A,#N/A,FALSE,"Tickmarks"}</definedName>
    <definedName name="GAMAN" hidden="1">{#N/A,#N/A,FALSE,"PCOL"}</definedName>
    <definedName name="GAMAR" hidden="1">{"'CptDifn'!$AA$32:$AG$32"}</definedName>
    <definedName name="GAMAR1" hidden="1">{"'CptDifn'!$AA$32:$AG$32"}</definedName>
    <definedName name="gamen" hidden="1">{#N/A,#N/A,FALSE,"PCOL"}</definedName>
    <definedName name="garantias">#REF!</definedName>
    <definedName name="garug01" hidden="1">{"'REL CUSTODIF'!$B$1:$H$72"}</definedName>
    <definedName name="garug1" hidden="1">{#N/A,#N/A,FALSE,"PCOL"}</definedName>
    <definedName name="GASEG" hidden="1">{"'Quadro'!$A$4:$BG$78"}</definedName>
    <definedName name="GAVTG" hidden="1">{"'gráf jan00'!$A$1:$AK$41"}</definedName>
    <definedName name="gdfg" hidden="1">{"'gráf jan00'!$A$1:$AK$41"}</definedName>
    <definedName name="GDS" hidden="1">{"'Quadro'!$A$4:$BG$78"}</definedName>
    <definedName name="gemin" hidden="1">{#N/A,#N/A,FALSE,"PCOL"}</definedName>
    <definedName name="Gemop" hidden="1">{#N/A,#N/A,TRUE,"indice";#N/A,#N/A,TRUE,"indicadores";#N/A,#N/A,TRUE,"comentarios"}</definedName>
    <definedName name="geração" hidden="1">{#N/A,#N/A,FALSE,"ANEXO3 99 ERA";#N/A,#N/A,FALSE,"ANEXO3 99 UBÁ2";#N/A,#N/A,FALSE,"ANEXO3 99 DTU";#N/A,#N/A,FALSE,"ANEXO3 99 RDR";#N/A,#N/A,FALSE,"ANEXO3 99 UBÁ4";#N/A,#N/A,FALSE,"ANEXO3 99 UBÁ6"}</definedName>
    <definedName name="Gerrot" hidden="1">{"'Quadro'!$A$4:$BG$78"}</definedName>
    <definedName name="getep" hidden="1">{#N/A,#N/A,TRUE,"indice";#N/A,#N/A,TRUE,"indicadores";#N/A,#N/A,TRUE,"comentarios"}</definedName>
    <definedName name="GFD" hidden="1">{"'gráf jan00'!$A$1:$AK$41"}</definedName>
    <definedName name="gfdddf" hidden="1">{"'CptDifn'!$AA$32:$AG$32"}</definedName>
    <definedName name="gg" hidden="1">{"'REL CUSTODIF'!$B$1:$H$72"}</definedName>
    <definedName name="ggtggg" hidden="1">{#N/A,#N/A,FALSE,"DEF1";#N/A,#N/A,FALSE,"DEF2";#N/A,#N/A,FALSE,"DEF3"}</definedName>
    <definedName name="GHFG" hidden="1">{"'RR'!$A$2:$E$81"}</definedName>
    <definedName name="GHJJKGK" hidden="1">{"'gráf jan00'!$A$1:$AK$41"}</definedName>
    <definedName name="GRAF_10A" hidden="1">{#N/A,#N/A,FALSE,"SITUAÇÃO DIÁRIA ";#N/A,#N/A,FALSE,"7 à 7"}</definedName>
    <definedName name="GRAF_11A" hidden="1">{#N/A,#N/A,FALSE,"SITUAÇÃO DIÁRIA ";#N/A,#N/A,FALSE,"7 à 7"}</definedName>
    <definedName name="GRAF_12A" hidden="1">{#N/A,#N/A,FALSE,"SITUAÇÃO DIÁRIA ";#N/A,#N/A,FALSE,"7 à 7"}</definedName>
    <definedName name="GRAF_21" hidden="1">{#N/A,#N/A,FALSE,"SITUAÇÃO DIÁRIA ";#N/A,#N/A,FALSE,"7 à 7"}</definedName>
    <definedName name="graf_3" hidden="1">{#N/A,#N/A,FALSE,"SITUAÇÃO DIÁRIA ";#N/A,#N/A,FALSE,"7 à 7"}</definedName>
    <definedName name="GráficoICD" hidden="1">#N/A</definedName>
    <definedName name="_xlnm.Recorder">#REF!</definedName>
    <definedName name="grtgert" hidden="1">{#N/A,#N/A,TRUE,"indice";#N/A,#N/A,TRUE,"indicadores";#N/A,#N/A,TRUE,"comentarios"}</definedName>
    <definedName name="gthyt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gtryfj" hidden="1">{#N/A,#N/A,TRUE,"Serviços"}</definedName>
    <definedName name="gtryfjj" hidden="1">{#N/A,#N/A,TRUE,"Serviços"}</definedName>
    <definedName name="Gupob01Real" hidden="1">{#N/A,#N/A,FALSE,"Suprimentos";#N/A,#N/A,FALSE,"Medicina e Segurança";#N/A,#N/A,FALSE,"Administração";#N/A,#N/A,FALSE,"Meio Ambiente";#N/A,#N/A,FALSE,"Operação (Mina)";#N/A,#N/A,FALSE,"Operação (Porto)"}</definedName>
    <definedName name="Gurjão" hidden="1">{"'gráf jan00'!$A$1:$AK$41"}</definedName>
    <definedName name="gv" hidden="1">{"Pèrdues i Guanys analític.Català",#N/A,FALSE,"Català";"Pèrdues i G. analític.castellà",#N/A,FALSE,"Castellà"}</definedName>
    <definedName name="gvg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VSL1" hidden="1">[22]!Header1-1 &amp; "." &amp; MAX(1,COUNTA(INDEX(#REF!,MATCH([22]!Header1-1,#REF!,FALSE)):#REF!))</definedName>
    <definedName name="hbfghfg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eader1" hidden="1">IF(COUNTA(#REF!)=0,0,INDEX(#REF!,MATCH(ROW(#REF!),#REF!,TRUE)))+1</definedName>
    <definedName name="Header2" hidden="1">[22]!Header1-1 &amp; "." &amp; MAX(1,COUNTA(INDEX(#REF!,MATCH([22]!Header1-1,#REF!,FALSE)):#REF!))</definedName>
    <definedName name="hfs" hidden="1">{"'gráf jan00'!$A$1:$AK$41"}</definedName>
    <definedName name="HGH" hidden="1">{"'gráf jan00'!$A$1:$AK$41"}</definedName>
    <definedName name="HGHJ" hidden="1">{"'Quadro'!$A$4:$BG$78"}</definedName>
    <definedName name="hhgfgf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hhh" hidden="1">#REF!</definedName>
    <definedName name="HISPANOBRA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JF" hidden="1">{"'RR'!$A$2:$E$81"}</definedName>
    <definedName name="hlç" hidden="1">{"'Quadro'!$A$4:$BG$78"}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RolledForward" hidden="1">FALSE</definedName>
    <definedName name="hrfghre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thj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htmal_control3" hidden="1">{"'RR'!$A$2:$E$81"}</definedName>
    <definedName name="htmal_control4" hidden="1">{"'RR'!$A$2:$E$81"}</definedName>
    <definedName name="htmal_control5" hidden="1">{"'RR'!$A$2:$E$81"}</definedName>
    <definedName name="htmal_control6" hidden="1">{"'RR'!$A$2:$E$81"}</definedName>
    <definedName name="htmal_control7" hidden="1">{"'RR'!$A$2:$E$81"}</definedName>
    <definedName name="htmal_control8" hidden="1">{"'RR'!$A$2:$E$81"}</definedName>
    <definedName name="HTML_CodePage" hidden="1">1252</definedName>
    <definedName name="HTML_Control" hidden="1">{"'EI 060 02'!$A$1:$K$59"}</definedName>
    <definedName name="HTML_Control_2" hidden="1">{"'ReceitaLiquidaME'!$AA$25:$AN$32"}</definedName>
    <definedName name="html_control10" hidden="1">{"'RR'!$A$2:$E$81"}</definedName>
    <definedName name="html_control11" hidden="1">{"'RR'!$A$2:$E$81"}</definedName>
    <definedName name="html_control12" hidden="1">{"'RR'!$A$2:$E$81"}</definedName>
    <definedName name="html_control13" hidden="1">{"'RR'!$A$2:$E$81"}</definedName>
    <definedName name="html_control14" hidden="1">{"'RR'!$A$2:$E$81"}</definedName>
    <definedName name="html_control2" hidden="1">{"'RR'!$A$2:$E$81"}</definedName>
    <definedName name="HTML_CONTROL20" hidden="1">{"'RR'!$A$2:$E$81"}</definedName>
    <definedName name="HTML_CONTROL21" hidden="1">{"'RR'!$A$2:$E$81"}</definedName>
    <definedName name="HTML_Description" hidden="1">""</definedName>
    <definedName name="HTML_Email" hidden="1">""</definedName>
    <definedName name="HTML_Header" hidden="1">"EI 060 02"</definedName>
    <definedName name="HTML_LastUpdate" hidden="1">"05/05/03"</definedName>
    <definedName name="HTML_LineAfter" hidden="1">FALSE</definedName>
    <definedName name="HTML_LineBefore" hidden="1">FALSE</definedName>
    <definedName name="HTML_Name" hidden="1">"Keyloir"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"C:\Meus documentos\EI 060-02.htm"</definedName>
    <definedName name="HTML_PathFileMac" hidden="1">"Macintosh HD:HomePageStuff:New_Home_Page:datafile:histret.html"</definedName>
    <definedName name="HTML_PathTemplate" hidden="1">"F:\Farol Comparativo.htm"</definedName>
    <definedName name="HTML_Title" hidden="1">"EI 060-02 Relatório"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U" hidden="1">{"'gráf jan00'!$A$1:$AK$41"}</definedName>
    <definedName name="hva" hidden="1">{#N/A,#N/A,TRUE,"Skjema 6.18 ";#N/A,#N/A,TRUE,"Skjema 6.19 ";#N/A,#N/A,TRUE,"Skjema 6.20 ";#N/A,#N/A,TRUE,"Skjema 6.21";#N/A,#N/A,TRUE,"Skjema 6.22 ";#N/A,#N/A,TRUE,"Skjema 6.23 ";#N/A,#N/A,TRUE,"Skjema 6.24 ";#N/A,#N/A,TRUE,"Skjema 6.25";#N/A,#N/A,TRUE,"Skjema 6.26 ";#N/A,#N/A,TRUE,"Skjema 6.27";#N/A,#N/A,TRUE,"Skjema 6.28 ";#N/A,#N/A,TRUE,"Skjema 6.29";#N/A,#N/A,TRUE,"Skjema 6.30"}</definedName>
    <definedName name="i">'[32]RELATA ANTIGO'!$A$1:$AA$335</definedName>
    <definedName name="Id">#REF!</definedName>
    <definedName name="Id_Crono">#REF!</definedName>
    <definedName name="IdentCausas_pareto" hidden="1">{"'RR'!$A$2:$E$81"}</definedName>
    <definedName name="iLUMINAÇÃO" hidden="1">{#N/A,#N/A,FALSE,"ANEXO3 99 ERA";#N/A,#N/A,FALSE,"ANEXO3 99 UBÁ2";#N/A,#N/A,FALSE,"ANEXO3 99 DTU";#N/A,#N/A,FALSE,"ANEXO3 99 RDR";#N/A,#N/A,FALSE,"ANEXO3 99 UBÁ4";#N/A,#N/A,FALSE,"ANEXO3 99 UBÁ6"}</definedName>
    <definedName name="immmm" hidden="1">{#N/A,#N/A,FALSE,"DEF1";#N/A,#N/A,FALSE,"DEF2";#N/A,#N/A,FALSE,"DEF3"}</definedName>
    <definedName name="IMPRI">#REF!</definedName>
    <definedName name="in" hidden="1">{#N/A,#N/A,FALSE,"DEF1";#N/A,#N/A,FALSE,"DEF2";#N/A,#N/A,FALSE,"DEF3"}</definedName>
    <definedName name="Inflació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fra" hidden="1">{"'Quadro'!$A$4:$BG$78"}</definedName>
    <definedName name="Insumos" hidden="1">#REF!</definedName>
    <definedName name="InsumosRJ">#REF!</definedName>
    <definedName name="InsumosSP">#REF!</definedName>
    <definedName name="int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Intran" hidden="1">{"'teste'!$B$2:$R$49"}</definedName>
    <definedName name="inv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_ECON_MENSAL" hidden="1">{#N/A,#N/A,FALSE,"DEF1";#N/A,#N/A,FALSE,"DEF2";#N/A,#N/A,FALSE,"DEF3"}</definedName>
    <definedName name="inv_financ_Mensal_desemb" hidden="1">{#N/A,#N/A,FALSE,"DEF1";#N/A,#N/A,FALSE,"DEF2";#N/A,#N/A,FALSE,"DEF3"}</definedName>
    <definedName name="inver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ó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39965.6378009259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"c3965"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IsColHidden" hidden="1">FALSE</definedName>
    <definedName name="IsLTMColHidden" hidden="1">FALSE</definedName>
    <definedName name="Itens" hidden="1">#REF!</definedName>
    <definedName name="IUO" hidden="1">{"'Quadro'!$A$4:$BG$78"}</definedName>
    <definedName name="ivb">'[31]RELATA VÉIO'!$A$1:$AA$335</definedName>
    <definedName name="J" hidden="1">#REF!</definedName>
    <definedName name="Ja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JANEIRO">#REF!</definedName>
    <definedName name="JANEIRO2003" hidden="1">{#N/A,#N/A,TRUE,"Serviços"}</definedName>
    <definedName name="JANEIRO20033" hidden="1">{#N/A,#N/A,TRUE,"Serviços"}</definedName>
    <definedName name="jçkj" hidden="1">{"'CptDifn'!$AA$32:$AG$32"}</definedName>
    <definedName name="jh">'[33]RELATA VÉIO'!$A$1:$AA$335</definedName>
    <definedName name="jjjj" hidden="1">{#N/A,#N/A,FALSE,"ResRegn.A-kons.";#N/A,#N/A,FALSE,"Bal3112.A-kons.";#N/A,#N/A,FALSE,"Kont.a.A-kons.";#N/A,#N/A,FALSE,"Kont.a.A-kons.";#N/A,#N/A,FALSE,"Del av Note 9";#N/A,#N/A,FALSE,"Noter Balanse.A-kons.";#N/A,#N/A,FALSE,"Note 18-19.A-kons.";#N/A,#N/A,FALSE,"Note 20-1.A-kons.";#N/A,#N/A,FALSE,"Note 20-2.A-kons.";#N/A,#N/A,FALSE,"Note 21-22-23.A-kons.";#N/A,#N/A,FALSE,"Note 25-28.A-kons.";#N/A,#N/A,FALSE,"Note 23-24.A-kons.";#N/A,#N/A,FALSE,"Kont.a.A-kons.";#N/A,#N/A,FALSE,"Note11-12";#N/A,#N/A,FALSE,"Noter res.regn.A-kons. ";#N/A,#N/A,FALSE,"Note 29-30.A-kons.";#N/A,#N/A,FALSE,"Note 31-33.A-kons.";#N/A,#N/A,FALSE,"Note 34-35.A-kons."}</definedName>
    <definedName name="jryhjtry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ujk" hidden="1">{#N/A,#N/A,FALSE,"PCOL"}</definedName>
    <definedName name="JUJU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Julio" hidden="1">{"'CptDifn'!$AA$32:$AG$32"}</definedName>
    <definedName name="jy">'[34]RELATA VÉIO'!$A$1:$AA$335</definedName>
    <definedName name="jythjty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DFJA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kf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khtykf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iuy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jhgjk" hidden="1">{"'gráf jan00'!$A$1:$AK$41"}</definedName>
    <definedName name="kjkhjkh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kkkk" hidden="1">{#N/A,#N/A,FALSE,"PCOL"}</definedName>
    <definedName name="ko" hidden="1">{#N/A,#N/A,FALSE,"PCOL"}</definedName>
    <definedName name="lab" hidden="1">{#N/A,#N/A,TRUE,"Serviços"}</definedName>
    <definedName name="labb" hidden="1">{#N/A,#N/A,TRUE,"Serviços"}</definedName>
    <definedName name="LAPEL" hidden="1">{"'RR'!$A$2:$E$81"}</definedName>
    <definedName name="leo" hidden="1">{"'CptDifn'!$AA$32:$AG$32"}</definedName>
    <definedName name="leonardo" hidden="1">{"'gráf jan00'!$A$1:$AK$41"}</definedName>
    <definedName name="Leste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et" hidden="1">"Quadro Logistico Maio"</definedName>
    <definedName name="limcount" hidden="1">1</definedName>
    <definedName name="lix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KJ" hidden="1">{"'Quadro'!$A$4:$BG$78"}</definedName>
    <definedName name="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MG501.4">#REF!</definedName>
    <definedName name="LMG782.1">#REF!</definedName>
    <definedName name="LMG782.1f">#REF!</definedName>
    <definedName name="LMG782.1i">#REF!</definedName>
    <definedName name="LMG798.1">#REF!</definedName>
    <definedName name="LMG798.1f">#REF!</definedName>
    <definedName name="LMG798.1i">#REF!</definedName>
    <definedName name="LMG812.1">#REF!</definedName>
    <definedName name="LMG812.1f">#REF!</definedName>
    <definedName name="LMG812.1i">#REF!</definedName>
    <definedName name="LMG863.3">#REF!</definedName>
    <definedName name="LMG863.3f">#REF!</definedName>
    <definedName name="LMG863.3i">#REF!</definedName>
    <definedName name="LMG877.2">#REF!</definedName>
    <definedName name="LMG877.2f">#REF!</definedName>
    <definedName name="LMG877.2i">#REF!</definedName>
    <definedName name="Local" hidden="1">""</definedName>
    <definedName name="lol">[31]RELATA!$A$1:$AA$335</definedName>
    <definedName name="LOTE_01_330">#REF!</definedName>
    <definedName name="LOTE_01_348">#REF!</definedName>
    <definedName name="LOTE_03_323">#REF!</definedName>
    <definedName name="LOTE_05_322">#REF!</definedName>
    <definedName name="LOTE_08_225">#REF!</definedName>
    <definedName name="LOTE_09_0">#REF!</definedName>
    <definedName name="LOTE_09_310">#REF!</definedName>
    <definedName name="LOTE_10_255">#REF!</definedName>
    <definedName name="LOTE_10_318">#REF!</definedName>
    <definedName name="LOTE_10_330">#REF!</definedName>
    <definedName name="LOTE_10_334">#REF!</definedName>
    <definedName name="LOTE_10_345">#REF!</definedName>
    <definedName name="LOTE_11_215">#REF!</definedName>
    <definedName name="LOTE_11_340">#REF!</definedName>
    <definedName name="LOTE_11_342">#REF!</definedName>
    <definedName name="LOTE_11_344">#REF!</definedName>
    <definedName name="LOTE_11_350">#REF!</definedName>
    <definedName name="LoteBonito2" hidden="1">{"'Resumo2'!$B$2:$J$23"}</definedName>
    <definedName name="LU" hidden="1">{"'gráf jan00'!$A$1:$AK$41"}</definedName>
    <definedName name="luis" hidden="1">{"'Plan1 (2)'!$A$5:$F$63"}</definedName>
    <definedName name="M_C" localSheetId="2">[12]PainelControle!$R$62</definedName>
    <definedName name="M_C">[21]PainelControle!$R$71</definedName>
    <definedName name="M_O" localSheetId="2">[12]PainelControle!$R$63</definedName>
    <definedName name="M_O">[21]PainelControle!$R$72</definedName>
    <definedName name="man" hidden="1">{"'gráf jan00'!$A$1:$AK$41"}</definedName>
    <definedName name="Manoel" hidden="1">{"'Quadro'!$A$4:$BG$78"}</definedName>
    <definedName name="manut" hidden="1">{"'gráf jan00'!$A$1:$AK$41"}</definedName>
    <definedName name="marcelo" hidden="1">{"'gráf jan00'!$A$1:$AK$41"}</definedName>
    <definedName name="Marcio_1" hidden="1">[22]!Header1-1 &amp; "." &amp; MAX(1,COUNTA(INDEX(#REF!,MATCH([22]!Header1-1,#REF!,FALSE)):#REF!))</definedName>
    <definedName name="Marcio_2" hidden="1">[22]!Header1-1 &amp; "." &amp; MAX(1,COUNTA(INDEX(#REF!,MATCH([22]!Header1-1,#REF!,FALSE)):#REF!))</definedName>
    <definedName name="Marcio_3" hidden="1">[22]!Header1-1 &amp; "." &amp; MAX(1,COUNTA(INDEX(#REF!,MATCH([22]!Header1-1,#REF!,FALSE)):#REF!))</definedName>
    <definedName name="Marcio_4" hidden="1">[22]!Header1-1 &amp; "." &amp; MAX(1,COUNTA(INDEX(#REF!,MATCH([22]!Header1-1,#REF!,FALSE)):#REF!))</definedName>
    <definedName name="Marcio_5" hidden="1">[22]!Header1-1 &amp; "." &amp; MAX(1,COUNTA(INDEX(#REF!,MATCH([22]!Header1-1,#REF!,FALSE)):#REF!))</definedName>
    <definedName name="MARIA" hidden="1">{"'gráf jan00'!$A$1:$AK$41"}</definedName>
    <definedName name="mASTER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Max" hidden="1">COUNTIF(#REF!,"&lt;&gt;0")+3</definedName>
    <definedName name="mcm" hidden="1">{"Pèrdues i Guanys analític.Català",#N/A,FALSE,"Català";"Pèrdues i G. analític.castellà",#N/A,FALSE,"Castellà"}</definedName>
    <definedName name="mercia" hidden="1">{"'REL CUSTODIF'!$B$1:$H$72"}</definedName>
    <definedName name="merit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1" hidden="1">#REF!</definedName>
    <definedName name="metasantigas" hidden="1">{"'gráf jan00'!$A$1:$AK$41"}</definedName>
    <definedName name="MEWarning" hidden="1">1</definedName>
    <definedName name="MG155.4">#REF!</definedName>
    <definedName name="MG155.4f">#REF!</definedName>
    <definedName name="MG155.4i">#REF!</definedName>
    <definedName name="MG167.3">#REF!</definedName>
    <definedName name="MG167.3f">#REF!</definedName>
    <definedName name="MG167.3i">#REF!</definedName>
    <definedName name="MG173.2">#REF!</definedName>
    <definedName name="MG173.2f">#REF!</definedName>
    <definedName name="MG173.2i">#REF!</definedName>
    <definedName name="MG187.1">#REF!</definedName>
    <definedName name="MG187.1f">#REF!</definedName>
    <definedName name="MG187.1i">#REF!</definedName>
    <definedName name="MG190.1">#REF!</definedName>
    <definedName name="MG190.1f">#REF!</definedName>
    <definedName name="MG190.1i">#REF!</definedName>
    <definedName name="MG275.4">#REF!</definedName>
    <definedName name="MG275.4f">#REF!</definedName>
    <definedName name="MG275.4i">#REF!</definedName>
    <definedName name="MG290.2">#REF!</definedName>
    <definedName name="MG290.2f">#REF!</definedName>
    <definedName name="MG290.2i">#REF!</definedName>
    <definedName name="MG295.2">#REF!</definedName>
    <definedName name="MG295.2f">#REF!</definedName>
    <definedName name="MG295.2i">#REF!</definedName>
    <definedName name="MG332.4">#REF!</definedName>
    <definedName name="MG332.4f">#REF!</definedName>
    <definedName name="MG332.4i">#REF!</definedName>
    <definedName name="MG350.2">#REF!</definedName>
    <definedName name="MG350.2f">#REF!</definedName>
    <definedName name="MG350.2i">#REF!</definedName>
    <definedName name="MG427.1">#REF!</definedName>
    <definedName name="MG427.1f">#REF!</definedName>
    <definedName name="MG427.1i">#REF!</definedName>
    <definedName name="MG455.2">#REF!</definedName>
    <definedName name="MG455.2f">#REF!</definedName>
    <definedName name="MG455.2i">#REF!</definedName>
    <definedName name="MG459.2">#REF!</definedName>
    <definedName name="MG459.2f">#REF!</definedName>
    <definedName name="MG459.2i">#REF!</definedName>
    <definedName name="MM" localSheetId="2">[12]PreAtemporais!$H$14</definedName>
    <definedName name="MM">[21]PreAtemporais!$H$14</definedName>
    <definedName name="MMM" hidden="1">{"'gráf jan00'!$A$1:$AK$41"}</definedName>
    <definedName name="mmmmm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o" localSheetId="2">[12]PreAtemporais!$H$11</definedName>
    <definedName name="MO" localSheetId="0" hidden="1">#REF!</definedName>
    <definedName name="mo">[21]PreAtemporais!$H$11</definedName>
    <definedName name="MOA" hidden="1">{#N/A,#N/A,FALSE,"DEF1";#N/A,#N/A,FALSE,"DEF2";#N/A,#N/A,FALSE,"DEF3"}</definedName>
    <definedName name="Modelo" hidden="1">#REF!</definedName>
    <definedName name="MP" hidden="1">#REF!</definedName>
    <definedName name="MULHRT" hidden="1">{"'gráf jan00'!$A$1:$AK$41"}</definedName>
    <definedName name="N.Ferrosos" hidden="1">{"'CptDifn'!$AA$32:$AG$32"}</definedName>
    <definedName name="negócio" hidden="1">{"'gráf jan00'!$A$1:$AK$41"}</definedName>
    <definedName name="NEW" hidden="1">{"'RATEIO RECEITA BRUTA'!$B$77:$C$106"}</definedName>
    <definedName name="NLEq" hidden="1">4</definedName>
    <definedName name="NLMo" hidden="1">6</definedName>
    <definedName name="NLMp" hidden="1">5</definedName>
    <definedName name="NLTr" hidden="1">3</definedName>
    <definedName name="NOME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venta_e_nove">#REF!</definedName>
    <definedName name="nOVO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novo_nome" hidden="1">{#N/A,#N/A,FALSE,"31 - Balanço";#N/A,#N/A,FALSE,"41 - Resultado";#N/A,#N/A,FALSE,"51 - Fluxo de Caixa"}</definedName>
    <definedName name="NPV.FCFF">#REF!</definedName>
    <definedName name="OA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bra" hidden="1">""</definedName>
    <definedName name="OIUNHG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K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lnah" hidden="1">{#N/A,#N/A,TRUE,"Summary";#N/A,#N/A,TRUE,"Worksheet";#N/A,#N/A,TRUE,"CashFlow"}</definedName>
    <definedName name="OMY" hidden="1">{#N/A,#N/A,FALSE,"Ocorrência OOLA";#N/A,#N/A,FALSE,"Ocorrência OOLL";#N/A,#N/A,FALSE,"Extra OOLA";#N/A,#N/A,FALSE,"Extra OOLL"}</definedName>
    <definedName name="OnOff" hidden="1">"ON"</definedName>
    <definedName name="OPIOKKL" hidden="1">{#N/A,#N/A,FALSE,"Suprimentos";#N/A,#N/A,FALSE,"Medicina e Segurança";#N/A,#N/A,FALSE,"Administração";#N/A,#N/A,FALSE,"Meio Ambiente";#N/A,#N/A,FALSE,"Operação (Mina)";#N/A,#N/A,FALSE,"Operação (Porto)"}</definedName>
    <definedName name="Orçado_201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orçamrest" hidden="1">{#N/A,#N/A,TRUE,"Serviços"}</definedName>
    <definedName name="orçamrestt" hidden="1">{#N/A,#N/A,TRUE,"Serviços"}</definedName>
    <definedName name="Ordem" hidden="1">#REF!</definedName>
    <definedName name="ORGAN" hidden="1">{#N/A,#N/A,FALSE,"Ocorrência OOLA";#N/A,#N/A,FALSE,"Ocorrência OOLL";#N/A,#N/A,FALSE,"Extra OOLA";#N/A,#N/A,FALSE,"Extra OOLL"}</definedName>
    <definedName name="ORGANO" hidden="1">{#N/A,#N/A,FALSE,"Anexo I";#N/A,#N/A,FALSE,"Anexo II";#N/A,#N/A,FALSE,"Anexo III"}</definedName>
    <definedName name="Origem" hidden="1">#REF!</definedName>
    <definedName name="orige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utfix">#REF!</definedName>
    <definedName name="outorga">#REF!</definedName>
    <definedName name="OUTUBRO" hidden="1">{#N/A,#N/A,FALSE,"SITUAÇÃO DIÁRIA ";#N/A,#N/A,FALSE,"7 à 7"}</definedName>
    <definedName name="outvar_0a">#REF!</definedName>
    <definedName name="outvar_0b">#REF!</definedName>
    <definedName name="Padrao">'[26]Conserva Padrões'!$A$2:$F$51</definedName>
    <definedName name="Pal_Workbook_GUID" hidden="1">"ZJCEKNZZ6MSABE3E4DMF6R63"</definedName>
    <definedName name="pata" hidden="1">{#N/A,#N/A,FALSE,"SITUAÇÃO DIÁRIA ";#N/A,#N/A,FALSE,"7 à 7"}</definedName>
    <definedName name="Paula" hidden="1">{"'Quadro'!$A$4:$BG$78"}</definedName>
    <definedName name="PAZ.COM.N" hidden="1">{"'TelRDAV'!$A$1:$T$20"}</definedName>
    <definedName name="PDCA" hidden="1">{"'RR'!$A$2:$E$81"}</definedName>
    <definedName name="Pendências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RSONAL" hidden="1">{#N/A,#N/A,FALSE,"310.1";#N/A,#N/A,FALSE,"321.1";#N/A,#N/A,FALSE,"320.3";#N/A,#N/A,FALSE,"330.1"}</definedName>
    <definedName name="pervp" hidden="1">'[35]CONSSID12-96'!#REF!</definedName>
    <definedName name="PEV" hidden="1">{"'Quadro'!$A$4:$BG$78"}</definedName>
    <definedName name="plamnsj" hidden="1">{#N/A,#N/A,TRUE,"Summary";#N/A,#N/A,TRUE,"Worksheet";#N/A,#N/A,TRUE,"CashFlow"}</definedName>
    <definedName name="plan" hidden="1">#REF!</definedName>
    <definedName name="Plan1" hidden="1">#REF!</definedName>
    <definedName name="pnow" hidden="1">{"'gráf jan00'!$A$1:$AK$41"}</definedName>
    <definedName name="POIUYT" hidden="1">{"'REL CUSTODIF'!$B$1:$H$72"}</definedName>
    <definedName name="PONTE">#REF!</definedName>
    <definedName name="Portos1" hidden="1">{"'RR'!$A$2:$E$81"}</definedName>
    <definedName name="PORTU" hidden="1">{"'REL CUSTODIF'!$B$1:$H$72"}</definedName>
    <definedName name="Posição" hidden="1">#REF!</definedName>
    <definedName name="PPRA" hidden="1">{"'CptDifn'!$AA$32:$AG$32"}</definedName>
    <definedName name="Prd" hidden="1">#N/A</definedName>
    <definedName name="PrdAux" hidden="1">#N/A</definedName>
    <definedName name="Preços_RJ">#REF!</definedName>
    <definedName name="Preços_SP">#REF!</definedName>
    <definedName name="premissas" hidden="1">#REF!</definedName>
    <definedName name="Previsao" hidden="1">{"'Índice'!$A$1:$K$49"}</definedName>
    <definedName name="PROD_1" hidden="1">{#N/A,#N/A,TRUE,"Serviços"}</definedName>
    <definedName name="PROD_11" hidden="1">{#N/A,#N/A,TRUE,"Serviços"}</definedName>
    <definedName name="Prog.Excel._Set" hidden="1">{"'teste'!$B$2:$R$49"}</definedName>
    <definedName name="Programada_1">#REF!</definedName>
    <definedName name="Programada_1_SP_T">#REF!</definedName>
    <definedName name="Programada_2">#REF!</definedName>
    <definedName name="Programada_2_SP_t">#REF!</definedName>
    <definedName name="Proposta">#REF!</definedName>
    <definedName name="Proposta_Técnica_SP_T">#REF!</definedName>
    <definedName name="PRRA" hidden="1">{"'CptDifn'!$AA$32:$AG$32"}</definedName>
    <definedName name="prs" hidden="1">{#N/A,#N/A,FALSE,"310.1";#N/A,#N/A,FALSE,"321.1";#N/A,#N/A,FALSE,"320.3";#N/A,#N/A,FALSE,"330.1"}</definedName>
    <definedName name="q" hidden="1">{"'Índice'!$A$1:$K$49"}</definedName>
    <definedName name="QD" hidden="1">#REF!</definedName>
    <definedName name="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P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qqq" hidden="1">{#N/A,#N/A,FALSE,"cpt"}</definedName>
    <definedName name="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q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q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TD" hidden="1">#REF!</definedName>
    <definedName name="QtEq" hidden="1">#REF!</definedName>
    <definedName name="QtMo" hidden="1">#REF!</definedName>
    <definedName name="QtMp" hidden="1">#REF!</definedName>
    <definedName name="QtTr" hidden="1">#REF!</definedName>
    <definedName name="quadro_dois_lápis">#REF!</definedName>
    <definedName name="quadro_dois_zero">#REF!</definedName>
    <definedName name="quadro_um_lápis">#REF!</definedName>
    <definedName name="quadro_um_zero">#REF!</definedName>
    <definedName name="que" hidden="1">{#N/A,#N/A,FALSE,"PCOL"}</definedName>
    <definedName name="QUQT" hidden="1">{"'gráf jan00'!$A$1:$AK$41"}</definedName>
    <definedName name="qw">#REF!</definedName>
    <definedName name="QWE" hidden="1">{"'gráf jan00'!$A$1:$AK$41"}</definedName>
    <definedName name="qwewqadasfdytwyytryryrrt6hyyuiuokp0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wqq" hidden="1">{#N/A,#N/A,FALSE,"PCOL"}</definedName>
    <definedName name="qwqw" hidden="1">{#N/A,#N/A,FALSE,"PCOL"}</definedName>
    <definedName name="qwqweq" hidden="1">{#N/A,#N/A,FALSE,"PCOL"}</definedName>
    <definedName name="qwqwq" hidden="1">{#N/A,#N/A,FALSE,"PCOL"}</definedName>
    <definedName name="qwqwsq" hidden="1">{#N/A,#N/A,FALSE,"PCOL"}</definedName>
    <definedName name="QWR" hidden="1">{#N/A,#N/A,FALSE,"Ocorrência OOLA";#N/A,#N/A,FALSE,"Ocorrência OOLL";#N/A,#N/A,FALSE,"Extra OOLA";#N/A,#N/A,FALSE,"Extra OOLL"}</definedName>
    <definedName name="RA" hidden="1">{"'Quadro'!$A$4:$BG$78"}</definedName>
    <definedName name="RangeChange" hidden="1">#N/A</definedName>
    <definedName name="rdff" hidden="1">{#N/A,#N/A,TRUE,"indice";#N/A,#N/A,TRUE,"indicadores";#N/A,#N/A,TRUE,"comentarios"}</definedName>
    <definedName name="RDTEA" hidden="1">{"'Quadro'!$A$4:$BG$78"}</definedName>
    <definedName name="reaj0">#REF!</definedName>
    <definedName name="reaj1">#REF!</definedName>
    <definedName name="reaj2">#REF!</definedName>
    <definedName name="reaj3">#REF!</definedName>
    <definedName name="recsensi">#REF!</definedName>
    <definedName name="red.1">#REF!</definedName>
    <definedName name="red.10">#REF!</definedName>
    <definedName name="red.11">#REF!</definedName>
    <definedName name="red.12">#REF!</definedName>
    <definedName name="red.13">#REF!</definedName>
    <definedName name="red.14">#REF!</definedName>
    <definedName name="red.15">#REF!</definedName>
    <definedName name="red.16">#REF!</definedName>
    <definedName name="red.17">#REF!</definedName>
    <definedName name="red.18">#REF!</definedName>
    <definedName name="red.19">#REF!</definedName>
    <definedName name="red.2">#REF!</definedName>
    <definedName name="red.20">#REF!</definedName>
    <definedName name="red.21">#REF!</definedName>
    <definedName name="red.22">#REF!</definedName>
    <definedName name="red.23">#REF!</definedName>
    <definedName name="red.24">#REF!</definedName>
    <definedName name="red.25">#REF!</definedName>
    <definedName name="red.26">#REF!</definedName>
    <definedName name="red.27">#REF!</definedName>
    <definedName name="red.28">#REF!</definedName>
    <definedName name="red.29">#REF!</definedName>
    <definedName name="red.3">#REF!</definedName>
    <definedName name="red.30">#REF!</definedName>
    <definedName name="red.4">#REF!</definedName>
    <definedName name="red.5">#REF!</definedName>
    <definedName name="red.6">#REF!</definedName>
    <definedName name="red.7">#REF!</definedName>
    <definedName name="red.8">#REF!</definedName>
    <definedName name="red.9">#REF!</definedName>
    <definedName name="reducao" hidden="1">{"'171'!$A$1:$Z$50"}</definedName>
    <definedName name="rei" hidden="1">#REF!</definedName>
    <definedName name="REL" hidden="1">{#N/A,#N/A,TRUE,"Serviços"}</definedName>
    <definedName name="Relat" hidden="1">#REF!</definedName>
    <definedName name="RELL" hidden="1">{#N/A,#N/A,TRUE,"Serviços"}</definedName>
    <definedName name="Resumo1" hidden="1">{"'teste'!$B$2:$R$49"}</definedName>
    <definedName name="RET" hidden="1">{"'Quadro'!$A$4:$BG$78"}</definedName>
    <definedName name="reuyre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evBalSheet" hidden="1">#REF!</definedName>
    <definedName name="RFTY" hidden="1">{"'Quadro'!$A$4:$BG$78"}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hidden="1">{#N/A,#N/A,TRUE,"Serviços"}</definedName>
    <definedName name="RRF">[36]RELATA!$A$1:$AA$335</definedName>
    <definedName name="rrff" hidden="1">{#N/A,#N/A,TRUE,"Serviços"}</definedName>
    <definedName name="rrfff" hidden="1">{#N/A,#N/A,TRUE,"Serviços"}</definedName>
    <definedName name="rrr" hidden="1">{#N/A,#N/A,TRUE,"Serviços"}</definedName>
    <definedName name="rtr" hidden="1">#REF!</definedName>
    <definedName name="S" hidden="1">{#N/A,#N/A,TRUE,"Serviços"}</definedName>
    <definedName name="SAAF" hidden="1">{"'Quadro'!$A$4:$BG$78"}</definedName>
    <definedName name="sac" hidden="1">{#N/A,#N/A,FALSE,"PCOL"}</definedName>
    <definedName name="SAPBEXdnldView" hidden="1">"9GZ1COTRU0MQOZZZEPHS2N7OB"</definedName>
    <definedName name="SAPBEXrevision" hidden="1">18</definedName>
    <definedName name="SAPBEXsysID" hidden="1">"B1P"</definedName>
    <definedName name="SAPBEXwbID" hidden="1">"4ZUOE77O1HF840EF45K3PLCV5"</definedName>
    <definedName name="saquinho" hidden="1">{#N/A,#N/A,FALSE,"PCOL"}</definedName>
    <definedName name="SAR" hidden="1">{"'Quadro'!$A$4:$BG$78"}</definedName>
    <definedName name="sargtwregwer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asa" hidden="1">{"'gráf jan00'!$A$1:$AK$41"}</definedName>
    <definedName name="sasassas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da" hidden="1">{#N/A,#N/A,TRUE,"Serviços"}</definedName>
    <definedName name="sasdaa" hidden="1">{#N/A,#N/A,TRUE,"Serviços"}</definedName>
    <definedName name="SDFFDFDF" hidden="1">{"'gráf jan00'!$A$1:$AK$41"}</definedName>
    <definedName name="sdsdf" hidden="1">{"'Quadro'!$A$4:$BG$78"}</definedName>
    <definedName name="SE" hidden="1">#REF!</definedName>
    <definedName name="SEGMENTO">#REF!</definedName>
    <definedName name="seguros">#REF!</definedName>
    <definedName name="sencount" hidden="1">1</definedName>
    <definedName name="SER" hidden="1">{"'Quadro'!$A$4:$BG$78"}</definedName>
    <definedName name="SETEMBRO" hidden="1">{#N/A,#N/A,TRUE,"Serviços"}</definedName>
    <definedName name="SETEMBROO" hidden="1">{#N/A,#N/A,TRUE,"Serviços"}</definedName>
    <definedName name="SF" hidden="1">{"'Quadro'!$A$4:$BG$78"}</definedName>
    <definedName name="SFD" hidden="1">{"'Quadro'!$A$4:$BG$78"}</definedName>
    <definedName name="SFHJ" hidden="1">{"'Quadro'!$A$4:$BG$78"}</definedName>
    <definedName name="SFR" hidden="1">{"'Quadro'!$A$4:$BG$78"}</definedName>
    <definedName name="sfu" hidden="1">{0,0,0,0;0,0,0,0;0,0,0,0}</definedName>
    <definedName name="sheet1" hidden="1">[22]!Header1-1 &amp; "." &amp; MAX(1,COUNTA(INDEX(#REF!,MATCH([22]!Header1-1,#REF!,FALSE)):#REF!))</definedName>
    <definedName name="SheetNames">SUBSTITUTE(OBTER.LIVRO(1),1,LOCALIZAR("]",OBTER.LIVRO(1)),"")</definedName>
    <definedName name="SHHHHJ" hidden="1">{"'RR'!$A$2:$E$81"}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of" hidden="1">{#N/A,#N/A,FALSE,"PCOL"}</definedName>
    <definedName name="solver_adj" hidden="1">[37]Premissas!$Z$166,[37]Premissas!$Z$161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'[38]61M-CBMI:MAT-BET'!$H$18</definedName>
    <definedName name="solver_pre" hidden="1">0.000001</definedName>
    <definedName name="solver_rel1" hidden="1">2</definedName>
    <definedName name="solver_rel2" hidden="1">3</definedName>
    <definedName name="solver_rhs1" hidden="1">0</definedName>
    <definedName name="solver_rhs2" hidden="1">0</definedName>
    <definedName name="solver_scl" hidden="1">2</definedName>
    <definedName name="solver_sho" hidden="1">2</definedName>
    <definedName name="solver_tim" hidden="1">100</definedName>
    <definedName name="solver_tmp" hidden="1">0</definedName>
    <definedName name="solver_tol" hidden="1">0.05</definedName>
    <definedName name="solver_typ" hidden="1">1</definedName>
    <definedName name="solver_val" hidden="1">0</definedName>
    <definedName name="sort">#REF!</definedName>
    <definedName name="SRV" hidden="1">#REF!</definedName>
    <definedName name="SS" hidden="1">#REF!</definedName>
    <definedName name="SSDF" hidden="1">{"'Quadro'!$A$4:$BG$78"}</definedName>
    <definedName name="ssss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ub.1">#REF!</definedName>
    <definedName name="sub.10">#REF!</definedName>
    <definedName name="sub.11">#REF!</definedName>
    <definedName name="sub.12">#REF!</definedName>
    <definedName name="sub.13">#REF!</definedName>
    <definedName name="sub.14">#REF!</definedName>
    <definedName name="sub.15">#REF!</definedName>
    <definedName name="sub.16">#REF!</definedName>
    <definedName name="sub.17">#REF!</definedName>
    <definedName name="sub.18">#REF!</definedName>
    <definedName name="sub.19">#REF!</definedName>
    <definedName name="sub.2">#REF!</definedName>
    <definedName name="sub.20">#REF!</definedName>
    <definedName name="sub.21">#REF!</definedName>
    <definedName name="sub.22">#REF!</definedName>
    <definedName name="sub.23">#REF!</definedName>
    <definedName name="sub.24">#REF!</definedName>
    <definedName name="sub.25">#REF!</definedName>
    <definedName name="sub.26">#REF!</definedName>
    <definedName name="sub.27">#REF!</definedName>
    <definedName name="sub.28">#REF!</definedName>
    <definedName name="sub.29">#REF!</definedName>
    <definedName name="sub.3">#REF!</definedName>
    <definedName name="sub.30">#REF!</definedName>
    <definedName name="sub.4">#REF!</definedName>
    <definedName name="sub.5">#REF!</definedName>
    <definedName name="sub.6">#REF!</definedName>
    <definedName name="sub.7">#REF!</definedName>
    <definedName name="sub.8">#REF!</definedName>
    <definedName name="sub.9">#REF!</definedName>
    <definedName name="SWE" hidden="1">{"'Quadro'!$A$4:$BG$78"}</definedName>
    <definedName name="SWR" hidden="1">{"'Quadro'!$A$4:$BG$78"}</definedName>
    <definedName name="synthese" hidden="1">{"tbl1",#N/A,FALSE,"regul";"tbl2",#N/A,FALSE,"regul"}</definedName>
    <definedName name="t" hidden="1">#REF!</definedName>
    <definedName name="tam">#REF!</definedName>
    <definedName name="TARIFAS">#REF!</definedName>
    <definedName name="Task_Table1" localSheetId="0">#REF!</definedName>
    <definedName name="Task_Table1">#REF!</definedName>
    <definedName name="TD" localSheetId="2">[12]PainelControle!$T$14</definedName>
    <definedName name="TD">[21]PainelControle!$T$14</definedName>
    <definedName name="TD_A" localSheetId="2">[12]PainelControle!#REF!</definedName>
    <definedName name="TD_A">[21]PainelControle!#REF!</definedName>
    <definedName name="temp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Tend" hidden="1">{"'Farol'!$A$1:$AC$49"}</definedName>
    <definedName name="testa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teste" hidden="1">[22]!Header1-1 &amp; "." &amp; MAX(1,COUNTA(INDEX(#REF!,MATCH([22]!Header1-1,#REF!,FALSE)):#REF!))</definedName>
    <definedName name="TextRefCopyRangeCount" hidden="1">15</definedName>
    <definedName name="THR" hidden="1">{"'gráf jan00'!$A$1:$AK$41"}</definedName>
    <definedName name="THTRHT" hidden="1">{"'gráf jan00'!$A$1:$AK$41"}</definedName>
    <definedName name="tinfl" localSheetId="2">[12]PainelControle!$I$68</definedName>
    <definedName name="tinfl">[21]PainelControle!$I$68</definedName>
    <definedName name="TIR">[39]Resumo_Invest!$E$1</definedName>
    <definedName name="TIR.FCFF">[29]CP!#REF!</definedName>
    <definedName name="_xlnm.Print_Titles" localSheetId="0">Capa!#REF!</definedName>
    <definedName name="tjtrj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k">#REF!</definedName>
    <definedName name="TOT" hidden="1">#REF!</definedName>
    <definedName name="TOT_VPL">'[40]PER (VP)'!$F$118</definedName>
    <definedName name="toto" hidden="1">{"'Database'!$A$1:$F$130"}</definedName>
    <definedName name="tøv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tran" hidden="1">{"'Quadro'!$A$4:$BG$78"}</definedName>
    <definedName name="transp3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em" hidden="1">{"'gráf jan00'!$A$1:$AK$41"}</definedName>
    <definedName name="trezeabril" hidden="1">{"'gráf jan00'!$A$1:$AK$41"}</definedName>
    <definedName name="TREZEABRILL" hidden="1">{"'gráf jan00'!$A$1:$AK$41"}</definedName>
    <definedName name="trezeagosto" hidden="1">{"'gráf jan00'!$A$1:$AK$41"}</definedName>
    <definedName name="trezeagosto2" hidden="1">{"'gráf jan00'!$A$1:$AK$41"}</definedName>
    <definedName name="trezeagosto3" hidden="1">{"'gráf jan00'!$A$1:$AK$41"}</definedName>
    <definedName name="trezeagosto4" hidden="1">{"'gráf jan00'!$A$1:$AK$41"}</definedName>
    <definedName name="trezeagosto5" hidden="1">{"'gráf jan00'!$A$1:$AK$41"}</definedName>
    <definedName name="trezeagosto6" hidden="1">{"'gráf jan00'!$A$1:$AK$41"}</definedName>
    <definedName name="trezeagosto7" hidden="1">{"'gráf jan00'!$A$1:$AK$41"}</definedName>
    <definedName name="trezeagosto8" hidden="1">{"'gráf jan00'!$A$1:$AK$41"}</definedName>
    <definedName name="trezejulho" hidden="1">{"'gráf jan00'!$A$1:$AK$41"}</definedName>
    <definedName name="trezejulho2" hidden="1">{"'gráf jan00'!$A$1:$AK$41"}</definedName>
    <definedName name="trezejulho3" hidden="1">{"'gráf jan00'!$A$1:$AK$41"}</definedName>
    <definedName name="trezejun" hidden="1">{"'gráf jan00'!$A$1:$AK$41"}</definedName>
    <definedName name="trezejunho" hidden="1">{"'gráf jan00'!$A$1:$AK$41"}</definedName>
    <definedName name="trezejunnho" hidden="1">{"'gráf jan00'!$A$1:$AK$41"}</definedName>
    <definedName name="trezemarço" hidden="1">{"'gráf jan00'!$A$1:$AK$41"}</definedName>
    <definedName name="trt" hidden="1">{"'gráf jan00'!$A$1:$AK$41"}</definedName>
    <definedName name="TRYU" hidden="1">{"'Quadro'!$A$4:$BG$78"}</definedName>
    <definedName name="TTER" hidden="1">{"'Quadro'!$A$4:$BG$78"}</definedName>
    <definedName name="TTT" hidden="1">{"'gráf jan00'!$A$1:$AK$41"}</definedName>
    <definedName name="TTTT" hidden="1">{"'gráf jan00'!$A$1:$AK$41"}</definedName>
    <definedName name="TUDO">#REF!</definedName>
    <definedName name="TUDOTUDO">#REF!</definedName>
    <definedName name="tukdg">[14]RELATA!$A$1:$AA$335</definedName>
    <definedName name="TX_MOB_DESM">3.56%</definedName>
    <definedName name="tyjtykj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YU" hidden="1">{"'Quadro'!$A$4:$BG$78"}</definedName>
    <definedName name="TYUIO" hidden="1">{#N/A,#N/A,TRUE,"Serviços"}</definedName>
    <definedName name="TYUIOO" hidden="1">{#N/A,#N/A,TRUE,"Serviços"}</definedName>
    <definedName name="U" hidden="1">{"'gráf jan00'!$A$1:$AK$41"}</definedName>
    <definedName name="UBB_UTEJF" hidden="1">{#N/A,#N/A,FALSE,"ANEXO3 99 ERA";#N/A,#N/A,FALSE,"ANEXO3 99 UBÁ2";#N/A,#N/A,FALSE,"ANEXO3 99 DTU";#N/A,#N/A,FALSE,"ANEXO3 99 RDR";#N/A,#N/A,FALSE,"ANEXO3 99 UBÁ4";#N/A,#N/A,FALSE,"ANEXO3 99 UBÁ6"}</definedName>
    <definedName name="ujtu">[41]RELATA!$A$1:$AA$335</definedName>
    <definedName name="UM">#REF!</definedName>
    <definedName name="un" hidden="1">#N/A</definedName>
    <definedName name="UnidAux" hidden="1">#N/A</definedName>
    <definedName name="uoluyk" hidden="1">{#N/A,#N/A,TRUE,"indice";#N/A,#N/A,TRUE,"indicadores";#N/A,#N/A,TRUE,"comentarios"}</definedName>
    <definedName name="USMTeste2" hidden="1">{"'RATEIO RECEITA BRUTA'!$B$77:$C$106"}</definedName>
    <definedName name="USMTeste3" hidden="1">{"'RATEIO RECEITA BRUTA'!$B$77:$C$106"}</definedName>
    <definedName name="ut">'[42]RELATA VÉIO'!$A$1:$AA$335</definedName>
    <definedName name="uu">#REF!</definedName>
    <definedName name="UUUUUUU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yt" hidden="1">#REF!</definedName>
    <definedName name="veiculo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vp" hidden="1">{"'Quadro'!$A$4:$BG$78"}</definedName>
    <definedName name="vv" hidden="1">'[35]CONSSID12-96'!#REF!</definedName>
    <definedName name="vvvvv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xs" hidden="1">{"'RR'!$A$2:$E$81"}</definedName>
    <definedName name="w">#REF!</definedName>
    <definedName name="wadfaw" hidden="1">{#N/A,#N/A,TRUE,"indice";#N/A,#N/A,TRUE,"indicadores";#N/A,#N/A,TRUE,"comentarios"}</definedName>
    <definedName name="wdewdwd" hidden="1">{#N/A,#N/A,FALSE,"PCOL"}</definedName>
    <definedName name="wdwd" hidden="1">{#N/A,#N/A,FALSE,"PCOL"}</definedName>
    <definedName name="wedwedw" hidden="1">{#N/A,#N/A,FALSE,"PCOL"}</definedName>
    <definedName name="wedwew" hidden="1">{#N/A,#N/A,FALSE,"PCOL"}</definedName>
    <definedName name="wer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ew">[43]RELATA!$A$1:$AA$335</definedName>
    <definedName name="wewe" hidden="1">{#N/A,#N/A,FALSE,"PCOL"}</definedName>
    <definedName name="wewedwedw" hidden="1">{#N/A,#N/A,FALSE,"PCOL"}</definedName>
    <definedName name="wewew" hidden="1">{#N/A,#N/A,FALSE,"PCOL"}</definedName>
    <definedName name="WN" hidden="1">{#N/A,#N/A,FALSE,"31 - Balanço";#N/A,#N/A,FALSE,"41 - Resultado";#N/A,#N/A,FALSE,"51 - Fluxo de Caixa"}</definedName>
    <definedName name="WR" hidden="1">{"'Quadro'!$A$4:$BG$78"}</definedName>
    <definedName name="wrn.Acquisition_matrix." hidden="1">{"Acq_matrix",#N/A,FALSE,"Acquisition Matrix"}</definedName>
    <definedName name="wrn.Aging._.and._.Trend._.Analysis." hidden="1">{#N/A,#N/A,FALSE,"Aging Summary";#N/A,#N/A,FALSE,"Ratio Analysis";#N/A,#N/A,FALSE,"Test 120 Day Accts";#N/A,#N/A,FALSE,"Tickmarks"}</definedName>
    <definedName name="wrn.akerr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wrn.AkerRGI96.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{#N/A,#N/A,FALSE,"cpt"}</definedName>
    <definedName name="wrn.All._.Tabs._.for._.Ken." hidden="1">{#N/A,#N/A,FALSE,"CW Summary";#N/A,#N/A,FALSE,"Weekly Tracking";#N/A,#N/A,FALSE,"MSA";#N/A,#N/A,FALSE,"Parts";#N/A,#N/A,FALSE,"RS";#N/A,#N/A,FALSE,"Mods";#N/A,#N/A,FALSE,"GEVISA";#N/A,#N/A,FALSE,"HQ"}</definedName>
    <definedName name="wrn.ALLE._.ÅRSKJEMAER.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wrn.ANEXO0300.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99." hidden="1">{#N/A,#N/A,FALSE,"ANEXO3 99 ERA";#N/A,#N/A,FALSE,"ANEXO3 99 UBÁ2";#N/A,#N/A,FALSE,"ANEXO3 99 DTU";#N/A,#N/A,FALSE,"ANEXO3 99 RDR";#N/A,#N/A,FALSE,"ANEXO3 99 UBÁ4";#N/A,#N/A,FALSE,"ANEXO3 99 UBÁ6"}</definedName>
    <definedName name="wrn.ANNUAL._.ACCOUNTS._.FORM." hidden="1">{#N/A,#N/A,FALSE,"FORM 6.1 ";#N/A,#N/A,FALSE,"FORM 6.2";#N/A,#N/A,FALSE,"FORM 6.3";#N/A,#N/A,FALSE,"FORM 6.4";#N/A,#N/A,FALSE,"FORM 6.5";#N/A,#N/A,FALSE,"FORM 6.6 ";#N/A,#N/A,FALSE,"FORM 6.7 ";#N/A,#N/A,FALSE,"FORM 6.8 ";#N/A,#N/A,FALSE,"FORM 6.9";#N/A,#N/A,FALSE,"FORM 6.10 ";#N/A,#N/A,FALSE,"FORM 6.11 ";#N/A,#N/A,FALSE,"FORM 6.12 ";#N/A,#N/A,FALSE,"FORM 6.13 ";#N/A,#N/A,FALSE,"FORM 6.14";#N/A,#N/A,FALSE,"FORM 6.15 ";#N/A,#N/A,FALSE,"FORM 6.16 ";#N/A,#N/A,FALSE,"FORM 6.17 ";#N/A,#N/A,FALSE,"FORM 6.18 ";#N/A,#N/A,FALSE,"FORM 6.19 ";#N/A,#N/A,FALSE,"FORM 6.20 ";#N/A,#N/A,FALSE,"FORM 6.21";#N/A,#N/A,FALSE,"FORM 6.22 ";#N/A,#N/A,FALSE,"FORM 6.23 ";#N/A,#N/A,FALSE,"FORM 6.24 ";#N/A,#N/A,FALSE,"FORM 6.25";#N/A,#N/A,FALSE,"FORM 6.26 ";#N/A,#N/A,FALSE,"FORM 6.27";#N/A,#N/A,FALSE,"FORM 6.28 ";#N/A,#N/A,FALSE,"FORM 6.29";#N/A,#N/A,FALSE,"FORM 6.30";#N/A,#N/A,FALSE,"FORM 6.31"}</definedName>
    <definedName name="wrn.aogt." hidden="1">{#N/A,#N/A,FALSE,"Res_Albatross";#N/A,#N/A,FALSE,"Bal_Albatross";#N/A,#N/A,FALSE,"Kont_Albatross";#N/A,#N/A,FALSE,"Note 1-5";#N/A,#N/A,FALSE,"Note 6-9";#N/A,#N/A,FALSE,"Bal_note10-14";#N/A,#N/A,FALSE,"Note 15-16";#N/A,#N/A,FALSE,"Note 17-19";#N/A,#N/A,FALSE,"Note 20-23";#N/A,#N/A,FALSE,"Nøkkeltall"}</definedName>
    <definedName name="wrn.AQUIROR._.DCF." hidden="1">{"AQUIRORDCF",#N/A,FALSE,"Merger consequences";"Acquirorassns",#N/A,FALSE,"Merger consequences"}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LOVES." hidden="1">{#N/A,#N/A,FALSE,"Plan1";#N/A,#N/A,FALSE,"Despesas Diversas por C.Custo"}</definedName>
    <definedName name="wrn.comentario." hidden="1">{#N/A,#N/A,FALSE,"PCOL"}</definedName>
    <definedName name="wrn.Comparaison._.DMU.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CO." hidden="1">{"Page1",#N/A,FALSE,"CompCo";"Page2",#N/A,FALSE,"CompCo"}</definedName>
    <definedName name="wrn.COMPLETA." hidden="1">{"IMD AUTOPISTAS",#N/A,FALSE,"IMD 00-01 e incrs por autop.";"CURVAS IMD CONCESION",#N/A,FALSE,"IMD 00-01 e incrs por autop.";"TAM",#N/A,FALSE,"Crecimiento IMD 99-01 mes-acum";"IMD ASETA",#N/A,FALSE,"IMD ASETA- crecs. mens-acums.";"INGRESOS",#N/A,FALSE,"GRÁFICO"}</definedName>
    <definedName name="wrn.CONSELL." hidden="1">{#N/A,#N/A,FALSE,"trafmes PROPOSTA";#N/A,#N/A,FALSE,"trafacum PROPOSTA";#N/A,#N/A,FALSE,"grafimd";#N/A,#N/A,FALSE,"grafimdmes";#N/A,#N/A,FALSE,"grafimdperiodo";#N/A,#N/A,FALSE,"dtamgrafic (1)";#N/A,#N/A,FALSE,"dtamgrafic (2)";#N/A,#N/A,FALSE,"ingmes";#N/A,#N/A,FALSE,"ingacum";#N/A,#N/A,FALSE,"asetapantalla"}</definedName>
    <definedName name="wrn.DCF_Terminal_Value_qchm." hidden="1">{"qchm_dcf",#N/A,FALSE,"QCHMDCF2";"qchm_terminal",#N/A,FALSE,"QCHMDCF2"}</definedName>
    <definedName name="wrn.ddd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wrn.def9806." hidden="1">{#N/A,#N/A,FALSE,"DEF1";#N/A,#N/A,FALSE,"DEF2";#N/A,#N/A,FALSE,"DEF3"}</definedName>
    <definedName name="wrn.Demonstrações._.Financeiras." hidden="1">{#N/A,#N/A,FALSE,"31 - Balanço";#N/A,#N/A,FALSE,"41 - Resultado";#N/A,#N/A,FALSE,"51 - Fluxo de Caixa"}</definedName>
    <definedName name="wrn.EKSKL.._.PM._.FORM." hidden="1">{#N/A,#N/A,TRUE,"Skjema 6.18 ";#N/A,#N/A,TRUE,"Skjema 6.19 ";#N/A,#N/A,TRUE,"Skjema 6.20 ";#N/A,#N/A,TRUE,"Skjema 6.21";#N/A,#N/A,TRUE,"Skjema 6.22 ";#N/A,#N/A,TRUE,"Skjema 6.23 ";#N/A,#N/A,TRUE,"Skjema 6.24 ";#N/A,#N/A,TRUE,"Skjema 6.25";#N/A,#N/A,TRUE,"Skjema 6.26 ";#N/A,#N/A,TRUE,"Skjema 6.27";#N/A,#N/A,TRUE,"Skjema 6.28 ";#N/A,#N/A,TRUE,"Skjema 6.29";#N/A,#N/A,TRUE,"Skjema 6.30"}</definedName>
    <definedName name="wrn.EKSKL.._.PM._.SKJEMAER." hidden="1">{#N/A,#N/A,TRUE,"Skjema 6.5";#N/A,#N/A,TRUE,"Skjema 6.18 ";#N/A,#N/A,TRUE,"Skjema 6.19 ";#N/A,#N/A,TRUE,"Skjema 6.20 ";#N/A,#N/A,TRUE,"Skjema 6.21";#N/A,#N/A,TRUE,"Skjema 6.22 ";#N/A,#N/A,TRUE,"Skjema 6.23 ";#N/A,#N/A,TRUE,"Skjema 6.24 ";#N/A,#N/A,TRUE,"Skjema 6.25";#N/A,#N/A,TRUE,"Skjema 6.26 ";#N/A,#N/A,TRUE,"Skjema 6.27";#N/A,#N/A,TRUE,"Skjema 6.28 ";#N/A,#N/A,TRUE,"Skjema 6.29";#N/A,#N/A,TRUE,"Skjema 6.30";#N/A,#N/A,TRUE,"Skjema 6.31b"}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stimation._.TP." hidden="1">{#N/A,#N/A,TRUE,"Recap";#N/A,#N/A,TRUE,"Comp taux";#N/A,#N/A,TRUE,"Deplaf";#N/A,#N/A,TRUE,"Siége";#N/A,#N/A,TRUE,"Saint Ouen";#N/A,#N/A,TRUE,"Ivry";#N/A,#N/A,TRUE,"Issy";#N/A,#N/A,TRUE,"VA"}</definedName>
    <definedName name="wrn.fff" hidden="1">{#N/A,#N/A,FALSE,"Res.regn.Aker a.s";#N/A,#N/A,FALSE,"Balanse3112.Aker a.s";#N/A,#N/A,FALSE,"Kont.anal.Aker a.s ";#N/A,#N/A,FALSE,"Noter 1-2.Aker a.s";#N/A,#N/A,FALSE,"Noter 3-7.Aker a.s";#N/A,#N/A,FALSE,"Rev.beretning 95"}</definedName>
    <definedName name="wrn.ffg" hidden="1">{#N/A,#N/A,FALSE,"REGNSKAPSUTDRAG DIVISJON";#N/A,#N/A,FALSE,"Nøkkeltall"}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GERAL." hidden="1">{#N/A,#N/A,FALSE,"ET-CAPA";#N/A,#N/A,FALSE,"ET-PAG1";#N/A,#N/A,FALSE,"ET-PAG2";#N/A,#N/A,FALSE,"ET-PAG3";#N/A,#N/A,FALSE,"ET-PAG4";#N/A,#N/A,FALSE,"ET-PAG5"}</definedName>
    <definedName name="wrn.gleachår.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WRN.HGTR" hidden="1">{#N/A,#N/A,FALSE,"Anexo I";#N/A,#N/A,FALSE,"Anexo II";#N/A,#N/A,FALSE,"Anexo III"}</definedName>
    <definedName name="wrn.holding." hidden="1">{#N/A,#N/A,FALSE,"forside";#N/A,#N/A,FALSE,"ResRegn.A-kons.";#N/A,#N/A,FALSE,"Bal3112.A-kons.";#N/A,#N/A,FALSE,"Kont.a.A-kons.";#N/A,#N/A,FALSE,"Note 4-10";#N/A,#N/A,FALSE,"Noter Balanse.A-kons.";#N/A,#N/A,FALSE,"Note 17-18.A-kons. ";#N/A,#N/A,FALSE,"Note 20-22.A-kons.";#N/A,#N/A,FALSE,"Note 23 A-kons.";#N/A,#N/A,FALSE,"Note 24-31.A-kons.";#N/A,#N/A,FALSE,"Nøkkeltall"}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imir._.seções." hidden="1">{#N/A,#N/A,FALSE,"OORS";#N/A,#N/A,FALSE,"OEOT Ferrovia";#N/A,#N/A,FALSE,"OEOT Manobreiro";#N/A,#N/A,FALSE,"OEOT Rodovia";#N/A,#N/A,FALSE,"OEOT Bota Fora";#N/A,#N/A,FALSE,"OORQ";#N/A,#N/A,FALSE,"OORF Apoio";#N/A,#N/A,FALSE,"OORF Canaleiro";#N/A,#N/A,FALSE,"OORC";#N/A,#N/A,FALSE,"OOLO";#N/A,#N/A,FALSE,"OOEA";#N/A,#N/A,FALSE,"OEOM";#N/A,#N/A,FALSE,"OOE";#N/A,#N/A,FALSE,"OOEE";#N/A,#N/A,FALSE,"OERM";#N/A,#N/A,FALSE,"POOL";#N/A,#N/A,FALSE,"Extra OORS";#N/A,#N/A,FALSE,"Extra OEOT Ferrovia";#N/A,#N/A,FALSE,"Extra OEOT Manobreiro";#N/A,#N/A,FALSE,"Extra OEOT Rodovia";#N/A,#N/A,FALSE,"Extra OEOT Bota Fora";#N/A,#N/A,FALSE,"Extra OORQ";#N/A,#N/A,FALSE,"Extra OORF Apoio";#N/A,#N/A,FALSE,"Extra OORF Canaleiro";#N/A,#N/A,FALSE,"Extra OORC";#N/A,#N/A,FALSE,"Extra OOLO";#N/A,#N/A,FALSE,"Extra OOEA";#N/A,#N/A,FALSE,"Extra OEOM";#N/A,#N/A,FALSE,"Extra OOE";#N/A,#N/A,FALSE,"Extra OOEE";#N/A,#N/A,FALSE,"Extra OERM";#N/A,#N/A,FALSE,"Extra POOL"}</definedName>
    <definedName name="wrn.INT.._.MELLOMV." hidden="1">{#N/A,#N/A,FALSE,"Skjema 6.5"}</definedName>
    <definedName name="wrn.INVESTIMENTOS._.CORRENTES." hidden="1">{#N/A,#N/A,FALSE,"Suprimentos";#N/A,#N/A,FALSE,"Medicina e Segurança";#N/A,#N/A,FALSE,"Administração";#N/A,#N/A,FALSE,"Meio Ambiente";#N/A,#N/A,FALSE,"Operação (Mina)";#N/A,#N/A,FALSE,"Operação (Porto)"}</definedName>
    <definedName name="wrn.julio24." hidden="1">{#N/A,#N/A,FALSE,"310.1";#N/A,#N/A,FALSE,"321.1";#N/A,#N/A,FALSE,"320.3";#N/A,#N/A,FALSE,"330.1"}</definedName>
    <definedName name="wrn.Medição._.Aciaria." hidden="1">{#N/A,#N/A,FALSE,"Cadastro";#N/A,#N/A,FALSE,"Diasmês";#N/A,#N/A,FALSE,"Refeição_3t";#N/A,#N/A,FALSE,"Refeição_Adm";#N/A,#N/A,FALSE,"Custo"}</definedName>
    <definedName name="wrn.Model.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wrn.Ocorrencias._.Acabamento." hidden="1">{#N/A,#N/A,FALSE,"Ocorrência OOLA";#N/A,#N/A,FALSE,"Ocorrência OOLL";#N/A,#N/A,FALSE,"Extra OOLA";#N/A,#N/A,FALSE,"Extra OOLL"}</definedName>
    <definedName name="wrn.OS." hidden="1">{#N/A,#N/A,FALSE,"Anexo I";#N/A,#N/A,FALSE,"Anexo II";#N/A,#N/A,FALSE,"Anexo III OS01";#N/A,#N/A,FALSE,"Anexo III OS02"}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èrdues._.i._.G.._.analític." hidden="1">{"Pèrdues i Guanys analític.Català",#N/A,FALSE,"Català";"Pèrdues i G. analític.castellà",#N/A,FALSE,"Castellà"}</definedName>
    <definedName name="wrn.Print." hidden="1">{"vi1",#N/A,FALSE,"Financial Statements";"vi2",#N/A,FALSE,"Financial Statements";#N/A,#N/A,FALSE,"DCF"}</definedName>
    <definedName name="wrn.Print._.All." hidden="1">{#N/A,#N/A,TRUE,"Commercial Intro";#N/A,#N/A,TRUE,"Summary Intro";#N/A,#N/A,TRUE,"Summary";#N/A,#N/A,TRUE,"TY (formulas)";#N/A,#N/A,TRUE,"Q1 (ACT)";#N/A,#N/A,TRUE,"Q2 (Act)";#N/A,#N/A,TRUE,"Q3 (IOP)";#N/A,#N/A,TRUE,"Q4 (IOP)";#N/A,#N/A,TRUE,"P&amp;L Reports";#N/A,#N/A,TRUE,"Locomotives";#N/A,#N/A,TRUE,"Modernizations";#N/A,#N/A,TRUE,"Repair Services";#N/A,#N/A,TRUE,"Parts";#N/A,#N/A,TRUE,"Signaling Projects";#N/A,#N/A,TRUE,"Signaling Products";#N/A,#N/A,TRUE,"MSA";#N/A,#N/A,TRUE,"Gevisa";#N/A,#N/A,TRUE,"TST Reports";#N/A,#N/A,TRUE,"BNSF";#N/A,#N/A,TRUE,"NS";#N/A,#N/A,TRUE,"UP";#N/A,#N/A,TRUE,"CXS";#N/A,#N/A,TRUE,"CP";#N/A,#N/A,TRUE,"CN";#N/A,#N/A,TRUE,"Other US Shortlines";#N/A,#N/A,TRUE,"Latin America";#N/A,#N/A,TRUE,"NA Passenger";#N/A,#N/A,TRUE,"WE, Africa, ME";#N/A,#N/A,TRUE,"Eastern Europe, Russia";#N/A,#N/A,TRUE,"India &amp; W Asia";#N/A,#N/A,TRUE,"SE Asia"}</definedName>
    <definedName name="wrn.Print._.PL._.Reports." hidden="1">{#N/A,#N/A,FALSE,"P&amp;L Reports";#N/A,#N/A,FALSE,"Locomotives";#N/A,#N/A,FALSE,"Modernizations";#N/A,#N/A,FALSE,"Repair Services";#N/A,#N/A,FALSE,"Parts";#N/A,#N/A,FALSE,"Signaling Projects";#N/A,#N/A,FALSE,"Signaling Products";#N/A,#N/A,FALSE,"MSA";#N/A,#N/A,FALSE,"Gevisa"}</definedName>
    <definedName name="wrn.Print._.Report.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Summary." hidden="1">{#N/A,#N/A,FALSE,"Summary Intro";#N/A,#N/A,FALSE,"Summary";#N/A,#N/A,FALSE,"TY (formulas)";#N/A,#N/A,FALSE,"Q1 (ACT)";#N/A,#N/A,FALSE,"Q2 (Act)";#N/A,#N/A,FALSE,"Q3 (IOP)";#N/A,#N/A,FALSE,"Q4 (IOP)"}</definedName>
    <definedName name="wrn.Print._.TST._.Reports." hidden="1">{#N/A,#N/A,FALSE,"TST Reports";#N/A,#N/A,FALSE,"BNSF";#N/A,#N/A,FALSE,"NS";#N/A,#N/A,FALSE,"UP";#N/A,#N/A,FALSE,"CXS";#N/A,#N/A,FALSE,"CP";#N/A,#N/A,FALSE,"CN";#N/A,#N/A,FALSE,"Latin America";#N/A,#N/A,FALSE,"Other US Shortlines";#N/A,#N/A,FALSE,"NA Passenger";#N/A,#N/A,FALSE,"WE, Africa, ME";#N/A,#N/A,FALSE,"Eastern Europe, Russia";#N/A,#N/A,FALSE,"India &amp; W Asia";#N/A,#N/A,FALSE,"SE Asia"}</definedName>
    <definedName name="wrn.PrintAll." hidden="1">{"PA1",#N/A,FALSE,"BORDMW";"pa2",#N/A,FALSE,"BORDMW";"PA3",#N/A,FALSE,"BORDMW";"PA4",#N/A,FALSE,"BORDMW"}</definedName>
    <definedName name="wrn.Proforma._.1." hidden="1">{"side1",#N/A,FALSE,"ResRegn.A-kons.";"Side2",#N/A,FALSE,"Bal3112.A-kons."}</definedName>
    <definedName name="wrn.Quadros._.relatório.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wrn.reg" hidden="1">{#N/A,#N/A,FALSE,"ResRegn.A-kons.";#N/A,#N/A,FALSE,"Bal3112.A-kons.";#N/A,#N/A,FALSE,"Kont.a.A-kons.";#N/A,#N/A,FALSE,"Kont.a.A-kons.";#N/A,#N/A,FALSE,"Del av Note 9";#N/A,#N/A,FALSE,"Noter Balanse.A-kons.";#N/A,#N/A,FALSE,"Note 18-19.A-kons.";#N/A,#N/A,FALSE,"Note 20-1.A-kons.";#N/A,#N/A,FALSE,"Note 20-2.A-kons.";#N/A,#N/A,FALSE,"Note 21-22-23.A-kons.";#N/A,#N/A,FALSE,"Note 25-28.A-kons.";#N/A,#N/A,FALSE,"Note 23-24.A-kons.";#N/A,#N/A,FALSE,"Kont.a.A-kons.";#N/A,#N/A,FALSE,"Note11-12";#N/A,#N/A,FALSE,"Noter res.regn.A-kons. ";#N/A,#N/A,FALSE,"Note 29-30.A-kons.";#N/A,#N/A,FALSE,"Note 31-33.A-kons.";#N/A,#N/A,FALSE,"Note 34-35.A-kons."}</definedName>
    <definedName name="wrn.Regn95.xls." hidden="1">{#N/A,#N/A,FALSE,"ResRegn.A-kons.";#N/A,#N/A,FALSE,"Bal3112.A-kons.";#N/A,#N/A,FALSE,"Kont.a.A-kons.";#N/A,#N/A,FALSE,"Kont.a.A-kons.";#N/A,#N/A,FALSE,"Del av Note 9";#N/A,#N/A,FALSE,"Noter Balanse.A-kons.";#N/A,#N/A,FALSE,"Note 18-19.A-kons.";#N/A,#N/A,FALSE,"Note 20-1.A-kons.";#N/A,#N/A,FALSE,"Note 20-2.A-kons.";#N/A,#N/A,FALSE,"Note 21-22-23.A-kons.";#N/A,#N/A,FALSE,"Note 25-28.A-kons.";#N/A,#N/A,FALSE,"Note 23-24.A-kons.";#N/A,#N/A,FALSE,"Kont.a.A-kons.";#N/A,#N/A,FALSE,"Note11-12";#N/A,#N/A,FALSE,"Noter res.regn.A-kons. ";#N/A,#N/A,FALSE,"Note 29-30.A-kons.";#N/A,#N/A,FALSE,"Note 31-33.A-kons.";#N/A,#N/A,FALSE,"Note 34-35.A-kons."}</definedName>
    <definedName name="wrn.RegnAker.xls." hidden="1">{#N/A,#N/A,FALSE,"Res.regn.Aker a.s";#N/A,#N/A,FALSE,"Balanse3112.Aker a.s";#N/A,#N/A,FALSE,"Kont.anal.Aker a.s ";#N/A,#N/A,FALSE,"Noter 1-2.Aker a.s";#N/A,#N/A,FALSE,"Noter 3-7.Aker a.s";#N/A,#N/A,FALSE,"Rev.beretning 95"}</definedName>
    <definedName name="wrn.RELAT_EAP." hidden="1">{#N/A,#N/A,FALSE,"EAP";#N/A,#N/A,FALSE,"CURVA AV.FÍSICO";#N/A,#N/A,FALSE,"CURVA AV.FINANC."}</definedName>
    <definedName name="wrn.Relatório._.01." hidden="1">{#N/A,#N/A,TRUE,"Resumo de Preços"}</definedName>
    <definedName name="wrn.Relatório._.Porto.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RELPAC.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sales." hidden="1">{"sales",#N/A,FALSE,"Sales";"sales existing",#N/A,FALSE,"Sales";"sales rd1",#N/A,FALSE,"Sales";"sales rd2",#N/A,FALSE,"Sales"}</definedName>
    <definedName name="wrn.SHORT." hidden="1">{"CREDIT STATISTICS",#N/A,FALSE,"STATS";"CF_AND_IS",#N/A,FALSE,"PLAN";"BALSHEET",#N/A,FALSE,"BALANCE SHEET"}</definedName>
    <definedName name="wrn.SITUAÇÃO._.DIÁRIA." hidden="1">{#N/A,#N/A,FALSE,"SITUAÇÃO DIÁRIA ";#N/A,#N/A,FALSE,"7 à 7"}</definedName>
    <definedName name="wrn.Standard." hidden="1">{#N/A,#N/A,TRUE,"Summary";#N/A,#N/A,TRUE,"Worksheet"}</definedName>
    <definedName name="wrn.suibud." hidden="1">{"tbl1",#N/A,FALSE,"regul";"tbl2",#N/A,FALSE,"regul"}</definedName>
    <definedName name="wrn.suivi." hidden="1">{"moy",#N/A,FALSE,"CAMBRAI";"paie",#N/A,FALSE,"CAMBRAI"}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Tabs._.for._.Dave." hidden="1">{#N/A,#N/A,FALSE,"CW Summary";#N/A,#N/A,FALSE,"Weekly Tracking";#N/A,#N/A,FALSE,"MSA";#N/A,#N/A,FALSE,"Parts";#N/A,#N/A,FALSE,"RS";#N/A,#N/A,FALSE,"Mods";#N/A,#N/A,FALSE,"GEVISA"}</definedName>
    <definedName name="wrn.TARGET._.DCF." hidden="1">{"targetdcf",#N/A,FALSE,"Merger consequences";"TARGETASSU",#N/A,FALSE,"Merger consequences";"TERMINAL VALUE",#N/A,FALSE,"Merger consequences"}</definedName>
    <definedName name="wrn.test" hidden="1">{"test",#N/A,FALSE,"ResRegn.A-kons.";"test",#N/A,FALSE,"Note11-12";"test1",#N/A,FALSE,"Note11-12"}</definedName>
    <definedName name="wrn.test2." hidden="1">{"test",#N/A,FALSE,"ResRegn.A-kons.";"test",#N/A,FALSE,"Note11-12";"test1",#N/A,FALSE,"Note11-12"}</definedName>
    <definedName name="wrn.teste." hidden="1">{#N/A,#N/A,TRUE,"indice";#N/A,#N/A,TRUE,"indicadores";#N/A,#N/A,TRUE,"comentarios"}</definedName>
    <definedName name="wrn.Tipo." hidden="1">{#N/A,#N/A,TRUE,"Serviços"}</definedName>
    <definedName name="wrn.Tipo.." hidden="1">{#N/A,#N/A,TRUE,"Serviços"}</definedName>
    <definedName name="wrn.Todas." hidden="1">{#N/A,#N/A,FALSE,"Anexo I";#N/A,#N/A,FALSE,"Anexo II";#N/A,#N/A,FALSE,"Anexo III"}</definedName>
    <definedName name="wrn.todo." hidden="1">{"Caja",#N/A,TRUE,"P&amp;G BG";"PyG",#N/A,TRUE,"P&amp;G BG";"Balance",#N/A,TRUE,"P&amp;G BG"}</definedName>
    <definedName name="wrn.totsuivi." hidden="1">{"TOTMOY",#N/A,FALSE,"TOTFDP";"TOTPAIE",#N/A,FALSE,"TOTFDP"}</definedName>
    <definedName name="wrn.Utdr_div.xls." hidden="1">{#N/A,#N/A,FALSE,"REGNSKAPSUTDRAG DIVISJON";#N/A,#N/A,FALSE,"Nøkkeltall"}</definedName>
    <definedName name="wrn.uuu" hidden="1">{"side1",#N/A,FALSE,"ResRegn.A-kons.";"Side2",#N/A,FALSE,"Bal3112.A-kons."}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Wacc." hidden="1">{"Area1",#N/A,FALSE,"OREWACC";"Area2",#N/A,FALSE,"OREWACC"}</definedName>
    <definedName name="wrn.Wright.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X_Print._.All." hidden="1">{#N/A,#N/A,TRUE,"Summary";#N/A,#N/A,TRUE,"Worksheet";#N/A,#N/A,TRUE,"CashFlow"}</definedName>
    <definedName name="wsewew" hidden="1">{#N/A,#N/A,FALSE,"PCOL"}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" hidden="1">[5]Premissas!#REF!</definedName>
    <definedName name="WWWWWWWWWW" hidden="1">{"'gráf jan00'!$A$1:$AK$41"}</definedName>
    <definedName name="x" hidden="1">{"'Plan1 (2)'!$A$5:$F$63"}</definedName>
    <definedName name="xaaxx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cxcx" hidden="1">{"'gráf jan00'!$A$1:$AK$41"}</definedName>
    <definedName name="xdet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DF" hidden="1">{"'Quadro'!$A$4:$BG$78"}</definedName>
    <definedName name="XREF_COLUMN_1" hidden="1">#REF!</definedName>
    <definedName name="XRefColumnsCount" hidden="1">2</definedName>
    <definedName name="XRefCopy1Row" hidden="1">#REF!</definedName>
    <definedName name="XRefCopy2" hidden="1">'[44]Mutação do PL Trimestral'!#REF!</definedName>
    <definedName name="XRefCopy2Row" hidden="1">#REF!</definedName>
    <definedName name="XRefCopy3Row" hidden="1">#REF!</definedName>
    <definedName name="XRefCopy5Row" hidden="1">#REF!</definedName>
    <definedName name="XRefCopyRangeCount" hidden="1">3</definedName>
    <definedName name="XRefPaste1" hidden="1">#REF!</definedName>
    <definedName name="XRefPaste1Row" hidden="1">#REF!</definedName>
    <definedName name="XRefPaste7Row" hidden="1">[45]XREF!#REF!</definedName>
    <definedName name="XRefPasteRangeCount" hidden="1">7</definedName>
    <definedName name="XX" hidden="1">{"'EI 060 02'!$A$1:$K$59"}</definedName>
    <definedName name="XXX" hidden="1">#REF!</definedName>
    <definedName name="xxxx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y" hidden="1">{#N/A,#N/A,FALSE,"PCOL"}</definedName>
    <definedName name="ygv" hidden="1">{#N/A,#N/A,FALSE,"PCOL"}</definedName>
    <definedName name="YO" hidden="1">{"'Quadro'!$A$4:$BG$78"}</definedName>
    <definedName name="yuk">'[46]RELATA VÉIO'!$A$1:$AA$335</definedName>
    <definedName name="Z_058B9256_CB4D_4C39_834D_D693FEEB491F_.wvu.FilterData" hidden="1">#REF!</definedName>
    <definedName name="Z_05D1A71D_3B7B_4FB7_8DF3_B8E29CA3927A_.wvu.FilterData" hidden="1">#REF!</definedName>
    <definedName name="Z_07C2CF55_E6DF_411A_AB00_7E155615468C_.wvu.FilterData" hidden="1">#REF!</definedName>
    <definedName name="Z_0B1003A7_69DB_4D5B_966D_57B9E8AF76FB_.wvu.FilterData" hidden="1">#REF!</definedName>
    <definedName name="Z_0C3EE359_64F6_4049_9576_8EACA8563EA4_.wvu.FilterData" hidden="1">#REF!</definedName>
    <definedName name="Z_0D05AC4E_32D3_4985_8208_9776E00AC749_.wvu.FilterData" hidden="1">#REF!</definedName>
    <definedName name="Z_0DC459DE_F68C_4E33_8D1E_F1663ABAC944_.wvu.FilterData" hidden="1">#REF!</definedName>
    <definedName name="Z_0FACBA89_1203_4ED8_87E5_EC1D45B051B7_.wvu.FilterData" hidden="1">#REF!</definedName>
    <definedName name="Z_0FEA3536_5108_4591_BECF_C3181387F85F_.wvu.FilterData" hidden="1">#REF!</definedName>
    <definedName name="Z_0FEFDB42_ECBC_4500_A6C8_FEE3D368790B_.wvu.FilterData" hidden="1">#REF!</definedName>
    <definedName name="Z_110A0651_47C7_408E_B3BF_0C80D30B95FC_.wvu.FilterData" hidden="1">#REF!</definedName>
    <definedName name="Z_128E64DD_BE84_40EE_A6D2_C9B0EB25CBBD_.wvu.FilterData" hidden="1">#REF!</definedName>
    <definedName name="Z_12F2973E_0018_407B_98AD_CD9C5D1F65FA_.wvu.FilterData" hidden="1">#REF!</definedName>
    <definedName name="Z_137DAE61_8A8D_4219_A4CC_0EEC18A94882_.wvu.FilterData" hidden="1">#REF!</definedName>
    <definedName name="Z_13E06FB5_D019_406D_B278_1B53AD2F6386_.wvu.FilterData" hidden="1">#REF!</definedName>
    <definedName name="Z_146D92FF_DFCA_47DC_9CF6_0D07F916365B_.wvu.Cols" hidden="1">#REF!,#REF!,#REF!,#REF!</definedName>
    <definedName name="Z_146D92FF_DFCA_47DC_9CF6_0D07F916365B_.wvu.FilterData" hidden="1">#REF!</definedName>
    <definedName name="Z_14D375AC_5615_46DE_8EE3_95915B2A8B54_.wvu.FilterData" hidden="1">#REF!</definedName>
    <definedName name="Z_15B5DC78_B02F_4AC6_8572_015040A55619_.wvu.FilterData" hidden="1">#REF!</definedName>
    <definedName name="Z_166D6F0F_4D44_46E7_8C36_48FD4848B5AA_.wvu.FilterData" hidden="1">#REF!</definedName>
    <definedName name="Z_16FAB836_2255_4D4C_90E4_6B46255F3759_.wvu.FilterData" hidden="1">#REF!</definedName>
    <definedName name="Z_198D391C_95CB_49F5_8924_5FEA3CE5C98A_.wvu.FilterData" hidden="1">#REF!</definedName>
    <definedName name="Z_1D9C37CC_3E33_4D4D_B7CD_819F75C83D65_.wvu.FilterData" hidden="1">#REF!</definedName>
    <definedName name="Z_1DF9838C_880D_4C4E_BFFE_89B5894EC40F_.wvu.FilterData" hidden="1">#REF!</definedName>
    <definedName name="Z_1EF42BFC_874B_4E01_B67D_1607E823ACD0_.wvu.FilterData" hidden="1">#REF!</definedName>
    <definedName name="Z_1F94C6E7_3CCA_4599_AF6F_4D6291B2AD93_.wvu.FilterData" hidden="1">#REF!</definedName>
    <definedName name="Z_204280AB_6F29_4C38_B953_40E78BD846F8_.wvu.Cols" hidden="1">#REF!,#REF!,#REF!</definedName>
    <definedName name="Z_204280AB_6F29_4C38_B953_40E78BD846F8_.wvu.FilterData" hidden="1">#REF!</definedName>
    <definedName name="Z_204280AB_6F29_4C38_B953_40E78BD846F8_.wvu.PrintArea" hidden="1">#REF!</definedName>
    <definedName name="Z_204280AB_6F29_4C38_B953_40E78BD846F8_.wvu.PrintTitles" hidden="1">#REF!</definedName>
    <definedName name="Z_20A9AA17_0DEB_4190_8DAD_FC60D0D33A52_.wvu.FilterData" hidden="1">#REF!</definedName>
    <definedName name="Z_2103F656_ECB2_4F99_BE9B_56F4D7A5CEE2_.wvu.FilterData" hidden="1">#REF!</definedName>
    <definedName name="Z_2158A2BC_8DB5_455D_AFDE_914B22949288_.wvu.FilterData" hidden="1">#REF!</definedName>
    <definedName name="Z_21A967FF_561E_495F_AEB9_4DD3BEDA53BC_.wvu.FilterData" hidden="1">#REF!</definedName>
    <definedName name="Z_227E7522_DC52_4EA7_A11A_0741FF23CC42_.wvu.FilterData" hidden="1">#REF!</definedName>
    <definedName name="Z_23BA0C23_280B_4568_A53C_1C6D2E85772A_.wvu.FilterData" hidden="1">#REF!</definedName>
    <definedName name="Z_244346C6_3866_4160_9E2E_C77913F25398_.wvu.FilterData" hidden="1">#REF!</definedName>
    <definedName name="Z_25117F67_F0EE_43EF_8FF9_79F533CE10B0_.wvu.FilterData" hidden="1">#REF!</definedName>
    <definedName name="Z_259E2DDE_5459_4510_B7A2_66F49964C56E_.wvu.FilterData" hidden="1">#REF!</definedName>
    <definedName name="Z_25C7DFCF_BE54_4A41_B957_DE39B9B2A5B5_.wvu.FilterData" hidden="1">#REF!</definedName>
    <definedName name="Z_272E0E4D_901D_11D7_B59C_0050DAB35C7B_.wvu.FilterData" hidden="1">#REF!</definedName>
    <definedName name="Z_27D9353E_5A5F_49BF_8724_FA312A4073FF_.wvu.FilterData" hidden="1">#REF!</definedName>
    <definedName name="Z_299BE965_B904_49FA_A79D_B9538F94936F_.wvu.FilterData" hidden="1">#REF!</definedName>
    <definedName name="Z_29D37CE9_76D1_4D09_99A0_55ABA6929929_.wvu.FilterData" hidden="1">#REF!</definedName>
    <definedName name="Z_2B5320B8_08D6_11D6_961F_004033E113A7_.wvu.Cols" hidden="1">#REF!</definedName>
    <definedName name="Z_2C05BC27_731C_41F4_980F_CD81E4A7A662_.wvu.FilterData" hidden="1">#REF!</definedName>
    <definedName name="Z_2C0BDCBF_705B_4E5A_9659_05D99EC56641_.wvu.FilterData" hidden="1">#REF!</definedName>
    <definedName name="Z_2CD580B5_D99D_45ED_AC1E_45F8CBBBB9F1_.wvu.FilterData" hidden="1">#REF!</definedName>
    <definedName name="Z_2D98D706_A306_4353_8B3D_DA92F9EAEC9A_.wvu.FilterData" hidden="1">#REF!</definedName>
    <definedName name="Z_2F8736FC_F07E_49E8_9C13_8E0A0F5EFE5F_.wvu.FilterData" hidden="1">#REF!</definedName>
    <definedName name="Z_304C2F7A_D3A6_4DBA_A568_C3E56D7C6E2F_.wvu.FilterData" hidden="1">#REF!</definedName>
    <definedName name="Z_30E0ACE8_B29A_44E9_B542_E8C1CA3FD802_.wvu.FilterData" hidden="1">#REF!</definedName>
    <definedName name="Z_31A27EA2_D574_43B8_A671_7419A12151C9_.wvu.FilterData" hidden="1">#REF!</definedName>
    <definedName name="Z_32D1B352_62AB_4105_8DFC_EAA2DF743365_.wvu.FilterData" hidden="1">#REF!</definedName>
    <definedName name="Z_330DF436_5BED_40AF_AC51_73D268BD9DF4_.wvu.FilterData" hidden="1">#REF!</definedName>
    <definedName name="Z_33B8EF57_2FB1_4600_9590_B0A2F2FE409B_.wvu.FilterData" hidden="1">#REF!</definedName>
    <definedName name="Z_3404588C_6CE7_4C97_A62C_D19D9EE290D3_.wvu.FilterData" hidden="1">#REF!</definedName>
    <definedName name="Z_34E71878_8D1A_4343_91A1_3FE085136D2B_.wvu.FilterData" hidden="1">#REF!</definedName>
    <definedName name="Z_37611AA0_E86A_42C8_8705_108B25E060A1_.wvu.FilterData" hidden="1">#REF!</definedName>
    <definedName name="Z_38FE6CED_4C19_4332_9788_ACC902B20A46_.wvu.FilterData" hidden="1">#REF!</definedName>
    <definedName name="Z_394E75CB_4F7F_4C88_A08F_29E48E587341_.wvu.FilterData" hidden="1">#REF!</definedName>
    <definedName name="Z_3C200595_20A3_4A0C_B071_705F4AD5DAD3_.wvu.FilterData" hidden="1">#REF!</definedName>
    <definedName name="Z_3E93FF4A_0B7F_475C_A63C_54FBDB9DB4C5_.wvu.FilterData" hidden="1">#REF!</definedName>
    <definedName name="Z_3FF05DC4_CA9E_470D_A193_91785ACE00EF_.wvu.FilterData" hidden="1">#REF!</definedName>
    <definedName name="Z_43791B95_57D7_42F4_8815_D1B7E488543E_.wvu.FilterData" hidden="1">#REF!</definedName>
    <definedName name="Z_445AA90F_6D9B_40F5_8E1D_CE1EF57CF450_.wvu.FilterData" hidden="1">#REF!</definedName>
    <definedName name="Z_454E0C40_F84F_42A3_A371_6F23C1F38595_.wvu.FilterData" hidden="1">#REF!</definedName>
    <definedName name="Z_4608FCB3_3552_4D58_B6CE_B8F34D78221E_.wvu.FilterData" hidden="1">#REF!</definedName>
    <definedName name="Z_46E47F7C_9185_4E39_BED5_B4A69FF64CC1_.wvu.FilterData" hidden="1">#REF!</definedName>
    <definedName name="Z_48202D5D_77CB_41DE_8C59_9325C98D7C97_.wvu.FilterData" hidden="1">#REF!</definedName>
    <definedName name="Z_48824DFE_B714_4D0B_9E95_F01C5BAD5D1F_.wvu.FilterData" hidden="1">#REF!</definedName>
    <definedName name="Z_4C45D885_33EE_4DA9_BF96_6B10CFBA5596_.wvu.FilterData" hidden="1">#REF!</definedName>
    <definedName name="Z_4D344757_9064_4D2F_A3A5_69132D23B7B9_.wvu.FilterData" hidden="1">#REF!</definedName>
    <definedName name="Z_4E773EE1_0A5B_43A9_9C28_FFB0A27D19C3_.wvu.FilterData" hidden="1">#REF!</definedName>
    <definedName name="Z_5122F04C_91B2_4031_BAE2_43203D520992_.wvu.FilterData" hidden="1">#REF!</definedName>
    <definedName name="Z_52B8D0B0_5872_4367_8D38_9AA5A4B975B3_.wvu.FilterData" hidden="1">#REF!</definedName>
    <definedName name="Z_552B9204_1C85_45BC_B148_AF3E206BDAA2_.wvu.FilterData" hidden="1">#REF!</definedName>
    <definedName name="Z_566671FC_5910_47FD_B961_1065A17D262D_.wvu.FilterData" hidden="1">#REF!</definedName>
    <definedName name="Z_569D17FA_30FE_42CA_8D65_E126C1C01EC2_.wvu.FilterData" hidden="1">#REF!</definedName>
    <definedName name="Z_573E904E_5C2F_4CA2_AFCF_918B916322E4_.wvu.FilterData" hidden="1">#REF!</definedName>
    <definedName name="Z_58DA6172_DC47_4A5F_B420_207BB6987764_.wvu.FilterData" hidden="1">#REF!</definedName>
    <definedName name="Z_58FCB891_F6F4_46F2_BF6B_861E585C9231_.wvu.FilterData" hidden="1">#REF!</definedName>
    <definedName name="Z_59A87EBA_E018_40E8_A580_AB2176E95D7E_.wvu.FilterData" hidden="1">#REF!</definedName>
    <definedName name="Z_5A3E740D_87C0_4F85_AB6D_B402AD860D04_.wvu.FilterData" hidden="1">#REF!</definedName>
    <definedName name="Z_5B42E6B5_40AA_4D3F_B932_EF1583491CDE_.wvu.FilterData" hidden="1">#REF!</definedName>
    <definedName name="Z_5B7B4951_7310_4C66_B906_4D046076272E_.wvu.FilterData" hidden="1">#REF!</definedName>
    <definedName name="Z_5D41F4B9_83DF_4509_9C07_453BA5A62846_.wvu.FilterData" hidden="1">#REF!</definedName>
    <definedName name="Z_5DB05E9F_8F3B_4886_A6CB_2CC53331BA7A_.wvu.FilterData" hidden="1">#REF!</definedName>
    <definedName name="Z_5F096896_2CB8_4B96_A0FE_9AB50EEEEFAB_.wvu.FilterData" hidden="1">#REF!</definedName>
    <definedName name="Z_60DF8B29_1C1F_4B50_BDA8_B8E0C7DD04C3_.wvu.Cols" hidden="1">[47]Jurídico!$D$1:$D$65536,[47]Jurídico!$F$1:$K$65536</definedName>
    <definedName name="Z_616443B5_6F0D_4082_9223_F71B54305366_.wvu.FilterData" hidden="1">#REF!</definedName>
    <definedName name="Z_631F0312_B404_409F_AF2B_39FB2D25040B_.wvu.FilterData" hidden="1">#REF!</definedName>
    <definedName name="Z_632CF316_8294_4588_87E1_2B69E184A62B_.wvu.FilterData" hidden="1">#REF!</definedName>
    <definedName name="Z_66D1BA5F_F4AE_443C_8583_CE89D6674A73_.wvu.FilterData" hidden="1">#REF!</definedName>
    <definedName name="Z_66DD4806_8039_438A_B1CE_46CC5B464050_.wvu.FilterData" hidden="1">#REF!</definedName>
    <definedName name="Z_67B65FDF_FF67_490E_B8E5_92DC66C9FC9D_.wvu.FilterData" hidden="1">#REF!</definedName>
    <definedName name="Z_68B709DF_9429_4090_9106_386C5F16C4D7_.wvu.FilterData" hidden="1">#REF!</definedName>
    <definedName name="Z_690BC25F_5AA3_4B4B_9507_8C197E768E98_.wvu.FilterData" hidden="1">#REF!</definedName>
    <definedName name="Z_6A66B8A7_491B_4A29_94A1_39F4FDA32C48_.wvu.FilterData" hidden="1">#REF!</definedName>
    <definedName name="Z_6A6F36C8_24A1_4147_9C63_27B7978935DD_.wvu.FilterData" hidden="1">#REF!</definedName>
    <definedName name="Z_6C2050D3_ABE5_4B48_B2A7_DDDD21669987_.wvu.FilterData" hidden="1">#REF!</definedName>
    <definedName name="Z_6CD84A0B_C00D_4BC8_A655_6383CCA4B296_.wvu.FilterData" hidden="1">#REF!</definedName>
    <definedName name="Z_6D5E5F42_E924_48A0_A50F_5BB481AFD1D5_.wvu.FilterData" hidden="1">#REF!</definedName>
    <definedName name="Z_6D789842_F56B_40C4_8907_F36C02855F76_.wvu.FilterData" hidden="1">#REF!</definedName>
    <definedName name="Z_6E345713_0818_471C_B54B_D890B987A0BC_.wvu.FilterData" hidden="1">#REF!</definedName>
    <definedName name="Z_701DEAE4_9CF1_491A_A54B_A6AE3235639D_.wvu.FilterData" hidden="1">#REF!</definedName>
    <definedName name="Z_7319B1DA_C8AE_4D1D_AB4C_B14141921483_.wvu.FilterData" hidden="1">#REF!</definedName>
    <definedName name="Z_75A1B66F_9EE1_4406_8264_C9BF12113183_.wvu.FilterData" hidden="1">#REF!</definedName>
    <definedName name="Z_7651BD63_D75B_41A5_B133_06AE6A84AE8F_.wvu.FilterData" hidden="1">#REF!</definedName>
    <definedName name="Z_767B7DB4_B657_4E6E_831B_84CA933FFCBE_.wvu.FilterData" hidden="1">#REF!</definedName>
    <definedName name="Z_76FA93EF_40A9_4929_9B4A_2213742C1620_.wvu.FilterData" hidden="1">#REF!</definedName>
    <definedName name="Z_78A33412_D032_45F7_9C2D_D4A31DB937D9_.wvu.FilterData" hidden="1">#REF!</definedName>
    <definedName name="Z_796E4E5E_16C3_474D_B1D5_F6D39CD34051_.wvu.FilterData" hidden="1">#REF!</definedName>
    <definedName name="Z_799FF90A_59EC_11D7_9495_0002B31BFBD5_.wvu.Cols" hidden="1">#REF!,#REF!</definedName>
    <definedName name="Z_799FF90A_59EC_11D7_9495_0002B31BFBD5_.wvu.Rows" hidden="1">#REF!,#REF!,#REF!,#REF!,#REF!,#REF!,#REF!,#REF!,#REF!,#REF!,#REF!,#REF!</definedName>
    <definedName name="Z_7AE3F8A6_7282_4640_BAE6_7D5F8B45608B_.wvu.Cols" hidden="1">#REF!</definedName>
    <definedName name="Z_7B5193AF_A1FF_45D6_AF65_63E9A1878869_.wvu.Cols" localSheetId="0" hidden="1">Capa!#REF!,Capa!#REF!</definedName>
    <definedName name="Z_7BFA9C41_C881_48A8_90C2_F93F8E16E599_.wvu.FilterData" hidden="1">#REF!</definedName>
    <definedName name="Z_7BFBCE1E_B6C5_4BAC_AD95_2B50D2ED28AB_.wvu.FilterData" hidden="1">#REF!</definedName>
    <definedName name="Z_7C6FEBF3_4382_4282_BBB0_E0269BEE42DE_.wvu.FilterData" hidden="1">#REF!</definedName>
    <definedName name="Z_7D057642_92FA_4DD6_84C5_B10B17893E1F_.wvu.FilterData" hidden="1">#REF!</definedName>
    <definedName name="Z_7ED5F3D1_B838_492E_9467_7E7CE6B348ED_.wvu.FilterData" hidden="1">#REF!</definedName>
    <definedName name="Z_8090FD3B_94DF_4ACF_9708_D5B9ADEFD29C_.wvu.FilterData" hidden="1">#REF!</definedName>
    <definedName name="Z_8149A5A7_8307_4FA6_B457_A66B8A6DFABD_.wvu.FilterData" hidden="1">#REF!</definedName>
    <definedName name="Z_819A0FD3_B678_47E8_9DFB_641B3990B590_.wvu.FilterData" hidden="1">#REF!</definedName>
    <definedName name="Z_82999604_BD48_4054_BDCB_CB8B074A34A3_.wvu.FilterData" hidden="1">#REF!</definedName>
    <definedName name="Z_8473B3F0_0740_4E9F_9BAE_9113E5077DE8_.wvu.FilterData" hidden="1">#REF!</definedName>
    <definedName name="Z_85A83A94_71B4_44C8_8B5A_68CAA2461241_.wvu.FilterData" hidden="1">#REF!</definedName>
    <definedName name="Z_86E0C273_91AF_11D7_9C1E_0004231B06E7_.wvu.FilterData" hidden="1">#REF!</definedName>
    <definedName name="Z_87F04A72_68BF_497D_8569_47D1A3B89590_.wvu.FilterData" hidden="1">#REF!</definedName>
    <definedName name="Z_893CBEFD_F317_41F0_BA87_CC1860E1F73B_.wvu.FilterData" hidden="1">#REF!</definedName>
    <definedName name="Z_89D83FA2_2F4F_4275_9074_3A6247C2CDA6_.wvu.FilterData" hidden="1">#REF!</definedName>
    <definedName name="Z_8B2E8E84_1A68_4B75_A867_04E8EAC8E685_.wvu.FilterData" hidden="1">#REF!</definedName>
    <definedName name="Z_8B5FADF8_BAFC_44E0_9D1D_DE21657D83CA_.wvu.FilterData" hidden="1">#REF!</definedName>
    <definedName name="Z_8CBA7976_3F45_4926_8F5C_251343B1DCDB_.wvu.FilterData" hidden="1">#REF!</definedName>
    <definedName name="Z_8D213052_8AFD_4E06_B410_DCB431062572_.wvu.FilterData" hidden="1">#REF!</definedName>
    <definedName name="Z_8EA755F4_0515_4AA0_970C_55F473C7FD9B_.wvu.FilterData" hidden="1">#REF!</definedName>
    <definedName name="Z_8F33F4E3_A14E_4DD4_ADD4_B19023A45B10_.wvu.FilterData" hidden="1">#REF!</definedName>
    <definedName name="Z_901BF8EA_CA8A_411C_8FD3_BCB793FCF48A_.wvu.FilterData" hidden="1">#REF!</definedName>
    <definedName name="Z_91488B6D_F045_4050_BA1B_41C2E3B3B10A_.wvu.FilterData" hidden="1">#REF!</definedName>
    <definedName name="Z_92919032_3A1D_4E0A_A8D8_FD23494D13A8_.wvu.FilterData" hidden="1">#REF!</definedName>
    <definedName name="Z_9587B38A_B060_410B_8598_4B23623A371C_.wvu.FilterData" hidden="1">#REF!</definedName>
    <definedName name="Z_96EB0306_BB94_45E8_9D0D_4C07A6623010_.wvu.FilterData" hidden="1">#REF!</definedName>
    <definedName name="Z_97666733_8666_4F9D_9588_AF9B6CF9224C_.wvu.FilterData" hidden="1">#REF!</definedName>
    <definedName name="Z_98599B4F_1D05_4040_9183_E1D7A1DDEB9C_.wvu.FilterData" hidden="1">#REF!</definedName>
    <definedName name="Z_98C8BF36_C172_45C3_8EFB_521E6ACCA0D3_.wvu.FilterData" hidden="1">#REF!</definedName>
    <definedName name="Z_9A372634_7C2D_4502_BF44_0C63FD1FB6D2_.wvu.FilterData" hidden="1">#REF!</definedName>
    <definedName name="Z_9A5CC0D4_28E7_4461_BE2E_802002496535_.wvu.FilterData" hidden="1">#REF!</definedName>
    <definedName name="Z_9C86BF25_210A_4B5C_9F2A_856CA801294A_.wvu.FilterData" hidden="1">#REF!</definedName>
    <definedName name="Z_9C8AF864_7E20_415C_848E_C2849E8CBF0C_.wvu.FilterData" hidden="1">#REF!</definedName>
    <definedName name="Z_9E7B61E2_2701_4257_A261_86548A6D7D7C_.wvu.FilterData" hidden="1">#REF!</definedName>
    <definedName name="Z_A0276843_5A14_4A7A_AD1C_583475FE9ED2_.wvu.FilterData" hidden="1">#REF!</definedName>
    <definedName name="Z_A2CB926C_E33A_4E38_9626_682814771DB1_.wvu.FilterData" hidden="1">#REF!</definedName>
    <definedName name="Z_A320C8A7_8D87_4204_85D4_AE25493D1363_.wvu.FilterData" hidden="1">#REF!</definedName>
    <definedName name="Z_A5F4C2AC_640B_40D9_88C9_69B3215DBE96_.wvu.FilterData" hidden="1">#REF!</definedName>
    <definedName name="Z_A686C168_1672_48B1_ADFD_481A1276CC81_.wvu.FilterData" hidden="1">#REF!</definedName>
    <definedName name="Z_A933351F_4BD3_4901_98D5_53D192BD61DC_.wvu.FilterData" hidden="1">#REF!</definedName>
    <definedName name="Z_AA0BD2F5_1513_40DB_B224_CC27CA57E181_.wvu.FilterData" hidden="1">#REF!</definedName>
    <definedName name="Z_AA329A38_94E6_4014_8D54_EFB48C7FA433_.wvu.FilterData" hidden="1">#REF!</definedName>
    <definedName name="Z_AC5679A6_5A24_441C_BBA3_F0C9D8E8E441_.wvu.FilterData" hidden="1">#REF!</definedName>
    <definedName name="Z_ACE528A7_3516_429C_8E77_FA07F86ED2D8_.wvu.Cols" hidden="1">#REF!</definedName>
    <definedName name="Z_AE302359_F16A_4874_8921_3865B0ECD878_.wvu.FilterData" hidden="1">#REF!</definedName>
    <definedName name="Z_AF0BF736_181F_4A59_8FB9_D3BCA8E591F7_.wvu.FilterData" hidden="1">#REF!</definedName>
    <definedName name="Z_AF12B415_1D2E_4088_9C86_BB0173951217_.wvu.FilterData" hidden="1">#REF!</definedName>
    <definedName name="Z_AF537E87_E5DE_4792_8C82_FFA1FC35463A_.wvu.FilterData" hidden="1">#REF!</definedName>
    <definedName name="Z_B1269BAB_A618_45E5_8379_9ECE98405A14_.wvu.FilterData" hidden="1">#REF!</definedName>
    <definedName name="Z_B20EEB3D_E9E6_496E_8678_B417DDC74718_.wvu.FilterData" hidden="1">#REF!</definedName>
    <definedName name="Z_B4864B96_AD18_4114_8AFA_A8BAA8915737_.wvu.FilterData" hidden="1">#REF!</definedName>
    <definedName name="Z_B645C4A8_1830_42C7_9DBF_0F519499A6CE_.wvu.FilterData" hidden="1">#REF!</definedName>
    <definedName name="Z_B7475313_60A1_440E_A07B_6B97978B34F2_.wvu.FilterData" hidden="1">#REF!</definedName>
    <definedName name="Z_B891B51F_1CA2_435F_A819_8A494B08D3EE_.wvu.FilterData" hidden="1">#REF!</definedName>
    <definedName name="Z_B8CE2FA5_D3F2_48A0_8603_A3FBA2808CB4_.wvu.FilterData" hidden="1">#REF!</definedName>
    <definedName name="Z_B9837360_94DA_11D7_9C1E_0004231B06E7_.wvu.FilterData" hidden="1">#REF!</definedName>
    <definedName name="Z_BBE1AFA0_C6F6_4019_9D53_075DA4654337_.wvu.FilterData" hidden="1">#REF!</definedName>
    <definedName name="Z_BC0EED6A_3F15_49FF_A48F_B40AC74B528A_.wvu.FilterData" hidden="1">#REF!</definedName>
    <definedName name="Z_BC4212E8_2D54_48E9_A2B4_66875F86EBEF_.wvu.FilterData" hidden="1">#REF!</definedName>
    <definedName name="Z_BDB4B167_E3AA_11D7_8D7A_00B0D08F20DC_.wvu.PrintArea" hidden="1">#REF!</definedName>
    <definedName name="Z_BE48B5BF_102F_4FB8_8807_DA126440E01B_.wvu.FilterData" hidden="1">#REF!</definedName>
    <definedName name="Z_BE949522_4A35_4352_9A91_0CE0E28D3461_.wvu.FilterData" hidden="1">#REF!</definedName>
    <definedName name="Z_C1310828_8567_4952_A9D3_7183F1221321_.wvu.FilterData" hidden="1">#REF!</definedName>
    <definedName name="Z_C581774C_2FCD_4906_B930_CCB3F9F9A50B_.wvu.FilterData" hidden="1">#REF!</definedName>
    <definedName name="Z_C67C9A44_7556_4756_AC39_E00F137116ED_.wvu.FilterData" hidden="1">#REF!</definedName>
    <definedName name="Z_C908089F_9A5A_11D7_9C1E_0004231B06E7_.wvu.FilterData" hidden="1">#REF!</definedName>
    <definedName name="Z_C942EE3A_8DBF_41D7_ADAF_F43C01F31E23_.wvu.FilterData" hidden="1">#REF!</definedName>
    <definedName name="Z_CB8FB7EE_B771_11D7_9C1E_0004231B06E7_.wvu.FilterData" hidden="1">#REF!</definedName>
    <definedName name="Z_CB8FB7F1_B771_11D7_9C1E_0004231B06E7_.wvu.FilterData" hidden="1">#REF!</definedName>
    <definedName name="Z_CD48E0DF_E307_492A_9CFD_ADF6DE6ECCFB_.wvu.FilterData" hidden="1">#REF!</definedName>
    <definedName name="Z_CDAD3BC7_95B1_4949_91B3_EAB234D2A550_.wvu.FilterData" hidden="1">#REF!</definedName>
    <definedName name="Z_CE1A6073_4007_44EE_88D3_3C79CF746C78_.wvu.FilterData" hidden="1">#REF!</definedName>
    <definedName name="Z_D0500033_B90B_46E5_BD62_60D0DA033A55_.wvu.FilterData" hidden="1">#REF!</definedName>
    <definedName name="Z_D11C04A2_606C_4EF4_9AD3_4865E5EFAE70_.wvu.FilterData" hidden="1">#REF!</definedName>
    <definedName name="Z_D1371C66_ADFD_11D7_9C1E_0004231B06E7_.wvu.FilterData" hidden="1">#REF!</definedName>
    <definedName name="Z_D1371C82_ADFD_11D7_9C1E_0004231B06E7_.wvu.FilterData" hidden="1">#REF!</definedName>
    <definedName name="Z_D1371C98_ADFD_11D7_9C1E_0004231B06E7_.wvu.FilterData" hidden="1">#REF!</definedName>
    <definedName name="Z_D15727E9_9BC2_420E_AC98_E8E9B60BD754_.wvu.FilterData" hidden="1">#REF!</definedName>
    <definedName name="Z_D371D622_5497_46A4_826D_01F2F492E39D_.wvu.FilterData" hidden="1">#REF!</definedName>
    <definedName name="Z_D3FF2053_BD11_4CA8_9648_A06F387C0C79_.wvu.FilterData" hidden="1">#REF!</definedName>
    <definedName name="Z_D4D6DC3A_302F_4BF4_8221_EFB7EA05B30F_.wvu.FilterData" hidden="1">#REF!</definedName>
    <definedName name="Z_D4FF4BA0_F9BE_4CEE_B334_FBD19DA86BF4_.wvu.FilterData" hidden="1">#REF!</definedName>
    <definedName name="Z_D5810466_54E3_455B_B341_3E7B86FB72D3_.wvu.FilterData" hidden="1">#REF!</definedName>
    <definedName name="Z_D60B1DF7_D653_4F01_B5AD_6A66E578C24F_.wvu.FilterData" hidden="1">#REF!</definedName>
    <definedName name="Z_D684BA0E_B94B_4BF7_8F27_4E3A1924425C_.wvu.FilterData" hidden="1">#REF!</definedName>
    <definedName name="Z_D9443332_B48E_4E65_8F23_AC96FB75A5A9_.wvu.FilterData" hidden="1">#REF!</definedName>
    <definedName name="Z_DAA35AF8_874B_4671_A195_994D9700CFB0_.wvu.FilterData" hidden="1">#REF!</definedName>
    <definedName name="Z_DB31579F_8662_40C5_BB19_660F0F7B70E5_.wvu.FilterData" hidden="1">#REF!</definedName>
    <definedName name="Z_DB349C77_BBCF_4BF0_8906_770DC9CEB279_.wvu.FilterData" hidden="1">#REF!</definedName>
    <definedName name="Z_DBA9A16F_C863_43D6_BEF6_4907AD7FF11A_.wvu.FilterData" hidden="1">#REF!</definedName>
    <definedName name="Z_DC39DC03_5BF1_41DE_A26D_8DA774859990_.wvu.FilterData" hidden="1">#REF!</definedName>
    <definedName name="Z_DC4BE57B_E9B6_4823_AAB5_0B4AD0A1C9F8_.wvu.FilterData" hidden="1">#REF!</definedName>
    <definedName name="Z_DD40B456_B833_4D7B_A3C9_47AA2D6A0830_.wvu.FilterData" hidden="1">#REF!</definedName>
    <definedName name="Z_DDC9046D_2716_4CA3_9471_7091058B3C12_.wvu.FilterData" hidden="1">#REF!</definedName>
    <definedName name="Z_DF3B204A_F509_4DA0_BCB7_F89536B5FEBF_.wvu.FilterData" hidden="1">#REF!</definedName>
    <definedName name="Z_E3FFE9E0_6C4F_4FB4_A56E_FBE96871B5C8_.wvu.Cols" hidden="1">[47]Jurídico!$D$1:$D$65536,[47]Jurídico!$F$1:$K$65536</definedName>
    <definedName name="Z_E491B72F_902A_11D7_9C1E_0004231B06E7_.wvu.FilterData" hidden="1">#REF!</definedName>
    <definedName name="Z_E491B77E_902A_11D7_9C1E_0004231B06E7_.wvu.FilterData" hidden="1">#REF!</definedName>
    <definedName name="Z_E4A534A8_CD89_4423_9F3F_8134353F3CAC_.wvu.FilterData" hidden="1">#REF!</definedName>
    <definedName name="Z_E4E1532E_DC25_47E7_8CAC_8E70342889F1_.wvu.FilterData" hidden="1">#REF!</definedName>
    <definedName name="Z_E74731A0_5CEF_4B97_AFDD_B1DCA3953478_.wvu.FilterData" hidden="1">#REF!</definedName>
    <definedName name="Z_E7582842_0D7F_4174_A223_2AB1DD8C9047_.wvu.FilterData" hidden="1">#REF!</definedName>
    <definedName name="Z_E7E3B215_0D2B_424B_B9A9_091ABF42A9B2_.wvu.FilterData" hidden="1">#REF!</definedName>
    <definedName name="Z_E833D806_B408_4951_8EA0_84873DD98CC6_.wvu.FilterData" hidden="1">#REF!</definedName>
    <definedName name="Z_E84FA520_D8B7_472A_9913_1B62E15D532D_.wvu.FilterData" hidden="1">#REF!</definedName>
    <definedName name="Z_E856A7FB_F0DE_4CE8_85BE_FBD78193AF0B_.wvu.FilterData" hidden="1">#REF!</definedName>
    <definedName name="Z_E8B81FC8_C17A_451A_B505_641DE5886245_.wvu.FilterData" hidden="1">#REF!</definedName>
    <definedName name="Z_EA900FC6_5EC3_4E18_9ED9_37FAC8862A4C_.wvu.FilterData" hidden="1">#REF!</definedName>
    <definedName name="Z_EC12F0CE_807C_4CF2_B52D_1E5945238C05_.wvu.FilterData" hidden="1">#REF!</definedName>
    <definedName name="Z_EC74CDC8_4C91_4C55_BE9F_24DF0A9793FF_.wvu.FilterData" hidden="1">#REF!</definedName>
    <definedName name="Z_ED3E33DB_FBFA_4FDE_929F_AD12074101A3_.wvu.FilterData" hidden="1">#REF!</definedName>
    <definedName name="Z_EE21DFC7_81AA_40DA_B313_9BC83DA41DD6_.wvu.FilterData" hidden="1">#REF!</definedName>
    <definedName name="Z_EE5311D7_3149_40F1_82F5_7EEC6ACB6C85_.wvu.FilterData" hidden="1">#REF!</definedName>
    <definedName name="Z_EEE8CD21_C3A5_4786_B8BE_B9E68F0A5347_.wvu.FilterData" hidden="1">#REF!</definedName>
    <definedName name="Z_F0522591_4E2E_4AD6_B99B_B69551272A68_.wvu.FilterData" hidden="1">#REF!</definedName>
    <definedName name="Z_F1326E0B_5376_4D6E_9BC8_214AA525DE83_.wvu.FilterData" hidden="1">#REF!</definedName>
    <definedName name="Z_F300E2D5_C458_4E4B_AB71_FF06367EF684_.wvu.FilterData" hidden="1">#REF!</definedName>
    <definedName name="Z_F3F443DB_8EE1_48F9_9BF4_EAF21EDD719F_.wvu.FilterData" hidden="1">#REF!</definedName>
    <definedName name="Z_F6923408_DB58_4A59_8717_D0133A922204_.wvu.FilterData" hidden="1">#REF!</definedName>
    <definedName name="Z_F9CB3A99_6D24_412C_93C4_575819594890_.wvu.FilterData" hidden="1">#REF!</definedName>
    <definedName name="Z_FA40CB26_17FE_4901_96A4_2176E8FA5EEE_.wvu.FilterData" hidden="1">#REF!</definedName>
    <definedName name="Z_FC4D1412_4B52_4393_A184_1BAD70B9C231_.wvu.FilterData" hidden="1">#REF!</definedName>
    <definedName name="Z_FD259A29_AD61_4284_9BC7_5C3B20DD002B_.wvu.FilterData" hidden="1">#REF!</definedName>
    <definedName name="Z_FDFF93A6_D487_497C_8FA1_B8636451E74C_.wvu.FilterData" hidden="1">#REF!</definedName>
    <definedName name="Z_FE37516D_56E4_424C_8DE6_6B2719F76EF4_.wvu.FilterData" hidden="1">#REF!</definedName>
    <definedName name="Z_FEBB3479_FB57_4CDC_BCCD_5D8B83257FC7_.wvu.FilterData" hidden="1">#REF!</definedName>
    <definedName name="ZDA\DS" hidden="1">{"'gráf jan00'!$A$1:$AK$41"}</definedName>
    <definedName name="zfr" hidden="1">{0,0,0,0;0,0,0,0}</definedName>
    <definedName name="zgfd" hidden="1">{"'gráf jan00'!$A$1:$AK$41"}</definedName>
    <definedName name="zx" hidden="1">{"Pèrdues i Guanys analític.Català",#N/A,FALSE,"Català";"Pèrdues i G. analític.castellà",#N/A,FALSE,"Castellà"}</definedName>
    <definedName name="zz" hidden="1">{"Pèrdues i Guanys analític.Català",#N/A,FALSE,"Català";"Pèrdues i G. analític.castellà",#N/A,FALSE,"Castellà"}</definedName>
    <definedName name="zzz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zzzzz" hidden="1">{"'EI 060 02'!$A$1:$K$59"}</definedName>
    <definedName name="도면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1" i="9" l="1"/>
  <c r="D4" i="9"/>
  <c r="D528" i="9" l="1"/>
  <c r="C528" i="9"/>
  <c r="D529" i="9"/>
  <c r="D212" i="9" l="1"/>
  <c r="D278" i="9" l="1"/>
  <c r="M573" i="9" l="1"/>
  <c r="D573" i="9"/>
  <c r="C212" i="9"/>
  <c r="C211" i="9" l="1"/>
  <c r="F210" i="9"/>
  <c r="G210" i="9"/>
  <c r="AI210" i="9" l="1"/>
  <c r="AH210" i="9"/>
  <c r="AG210" i="9"/>
  <c r="AF210" i="9"/>
  <c r="AE210" i="9"/>
  <c r="AD210" i="9"/>
  <c r="AC210" i="9"/>
  <c r="AB210" i="9"/>
  <c r="AA210" i="9"/>
  <c r="Z210" i="9"/>
  <c r="Y210" i="9"/>
  <c r="X210" i="9"/>
  <c r="W210" i="9"/>
  <c r="V210" i="9"/>
  <c r="U210" i="9"/>
  <c r="T210" i="9"/>
  <c r="S210" i="9"/>
  <c r="R210" i="9"/>
  <c r="Q210" i="9"/>
  <c r="P210" i="9"/>
  <c r="O210" i="9"/>
  <c r="N210" i="9"/>
  <c r="M210" i="9"/>
  <c r="L210" i="9"/>
  <c r="K210" i="9"/>
  <c r="J210" i="9"/>
  <c r="I210" i="9"/>
  <c r="H210" i="9"/>
  <c r="D210" i="9"/>
  <c r="AI209" i="9"/>
  <c r="AH209" i="9"/>
  <c r="AG209" i="9"/>
  <c r="AF209" i="9"/>
  <c r="AE209" i="9"/>
  <c r="AD209" i="9"/>
  <c r="AC209" i="9"/>
  <c r="AB209" i="9"/>
  <c r="AA209" i="9"/>
  <c r="Z209" i="9"/>
  <c r="Y209" i="9"/>
  <c r="X209" i="9"/>
  <c r="W209" i="9"/>
  <c r="V209" i="9"/>
  <c r="U209" i="9"/>
  <c r="T209" i="9"/>
  <c r="S209" i="9"/>
  <c r="R209" i="9"/>
  <c r="Q209" i="9"/>
  <c r="P209" i="9"/>
  <c r="O209" i="9"/>
  <c r="N209" i="9"/>
  <c r="M209" i="9"/>
  <c r="L209" i="9"/>
  <c r="K209" i="9"/>
  <c r="J209" i="9"/>
  <c r="I209" i="9"/>
  <c r="H209" i="9"/>
  <c r="G209" i="9"/>
  <c r="F209" i="9"/>
  <c r="D209" i="9"/>
  <c r="AI208" i="9"/>
  <c r="AH208" i="9"/>
  <c r="AG208" i="9"/>
  <c r="AF208" i="9"/>
  <c r="AE208" i="9"/>
  <c r="AD208" i="9"/>
  <c r="AC208" i="9"/>
  <c r="AB208" i="9"/>
  <c r="AA208" i="9"/>
  <c r="Z208" i="9"/>
  <c r="Y208" i="9"/>
  <c r="X208" i="9"/>
  <c r="W208" i="9"/>
  <c r="V208" i="9"/>
  <c r="U208" i="9"/>
  <c r="T208" i="9"/>
  <c r="S208" i="9"/>
  <c r="R208" i="9"/>
  <c r="Q208" i="9"/>
  <c r="P208" i="9"/>
  <c r="O208" i="9"/>
  <c r="N208" i="9"/>
  <c r="M208" i="9"/>
  <c r="L208" i="9"/>
  <c r="K208" i="9"/>
  <c r="J208" i="9"/>
  <c r="I208" i="9"/>
  <c r="H208" i="9"/>
  <c r="G208" i="9"/>
  <c r="F208" i="9"/>
  <c r="D208" i="9"/>
  <c r="AI207" i="9"/>
  <c r="AH207" i="9"/>
  <c r="AG207" i="9"/>
  <c r="AF207" i="9"/>
  <c r="AE207" i="9"/>
  <c r="AD207" i="9"/>
  <c r="AC207" i="9"/>
  <c r="AB207" i="9"/>
  <c r="AA207" i="9"/>
  <c r="Z207" i="9"/>
  <c r="Y207" i="9"/>
  <c r="X207" i="9"/>
  <c r="W207" i="9"/>
  <c r="V207" i="9"/>
  <c r="U207" i="9"/>
  <c r="T207" i="9"/>
  <c r="S207" i="9"/>
  <c r="R207" i="9"/>
  <c r="Q207" i="9"/>
  <c r="P207" i="9"/>
  <c r="O207" i="9"/>
  <c r="N207" i="9"/>
  <c r="M207" i="9"/>
  <c r="L207" i="9"/>
  <c r="K207" i="9"/>
  <c r="J207" i="9"/>
  <c r="I207" i="9"/>
  <c r="H207" i="9"/>
  <c r="G207" i="9"/>
  <c r="F207" i="9"/>
  <c r="D207" i="9"/>
  <c r="AI206" i="9"/>
  <c r="AH206" i="9"/>
  <c r="AG206" i="9"/>
  <c r="AF206" i="9"/>
  <c r="AE206" i="9"/>
  <c r="AD206" i="9"/>
  <c r="AC206" i="9"/>
  <c r="AB206" i="9"/>
  <c r="AA206" i="9"/>
  <c r="Z206" i="9"/>
  <c r="Y206" i="9"/>
  <c r="X206" i="9"/>
  <c r="W206" i="9"/>
  <c r="V206" i="9"/>
  <c r="U206" i="9"/>
  <c r="T206" i="9"/>
  <c r="S206" i="9"/>
  <c r="R206" i="9"/>
  <c r="Q206" i="9"/>
  <c r="P206" i="9"/>
  <c r="O206" i="9"/>
  <c r="N206" i="9"/>
  <c r="M206" i="9"/>
  <c r="L206" i="9"/>
  <c r="K206" i="9"/>
  <c r="J206" i="9"/>
  <c r="I206" i="9"/>
  <c r="H206" i="9"/>
  <c r="G206" i="9"/>
  <c r="F206" i="9"/>
  <c r="D206" i="9"/>
  <c r="C204" i="9"/>
  <c r="AI172" i="9"/>
  <c r="AH172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U172" i="9"/>
  <c r="T172" i="9"/>
  <c r="S172" i="9"/>
  <c r="R172" i="9"/>
  <c r="Q172" i="9"/>
  <c r="P172" i="9"/>
  <c r="O172" i="9"/>
  <c r="N172" i="9"/>
  <c r="M172" i="9"/>
  <c r="L172" i="9"/>
  <c r="K172" i="9"/>
  <c r="J172" i="9"/>
  <c r="I172" i="9"/>
  <c r="H172" i="9"/>
  <c r="G172" i="9"/>
  <c r="F172" i="9"/>
  <c r="D172" i="9"/>
  <c r="AI171" i="9"/>
  <c r="AH171" i="9"/>
  <c r="AG171" i="9"/>
  <c r="AF171" i="9"/>
  <c r="AE171" i="9"/>
  <c r="AD171" i="9"/>
  <c r="AC171" i="9"/>
  <c r="AB171" i="9"/>
  <c r="AA171" i="9"/>
  <c r="Z171" i="9"/>
  <c r="Y171" i="9"/>
  <c r="X171" i="9"/>
  <c r="W171" i="9"/>
  <c r="V171" i="9"/>
  <c r="U171" i="9"/>
  <c r="T171" i="9"/>
  <c r="S171" i="9"/>
  <c r="R171" i="9"/>
  <c r="Q171" i="9"/>
  <c r="P171" i="9"/>
  <c r="O171" i="9"/>
  <c r="N171" i="9"/>
  <c r="M171" i="9"/>
  <c r="L171" i="9"/>
  <c r="K171" i="9"/>
  <c r="J171" i="9"/>
  <c r="I171" i="9"/>
  <c r="H171" i="9"/>
  <c r="G171" i="9"/>
  <c r="F171" i="9"/>
  <c r="D171" i="9"/>
  <c r="AI170" i="9"/>
  <c r="AH170" i="9"/>
  <c r="AG170" i="9"/>
  <c r="AF170" i="9"/>
  <c r="AE170" i="9"/>
  <c r="AD170" i="9"/>
  <c r="AC170" i="9"/>
  <c r="AB170" i="9"/>
  <c r="AA170" i="9"/>
  <c r="Z170" i="9"/>
  <c r="Y170" i="9"/>
  <c r="X170" i="9"/>
  <c r="W170" i="9"/>
  <c r="V170" i="9"/>
  <c r="U170" i="9"/>
  <c r="T170" i="9"/>
  <c r="S170" i="9"/>
  <c r="R170" i="9"/>
  <c r="Q170" i="9"/>
  <c r="P170" i="9"/>
  <c r="O170" i="9"/>
  <c r="N170" i="9"/>
  <c r="M170" i="9"/>
  <c r="L170" i="9"/>
  <c r="K170" i="9"/>
  <c r="J170" i="9"/>
  <c r="I170" i="9"/>
  <c r="H170" i="9"/>
  <c r="G170" i="9"/>
  <c r="F170" i="9"/>
  <c r="D170" i="9"/>
  <c r="AI169" i="9"/>
  <c r="AH169" i="9"/>
  <c r="AG169" i="9"/>
  <c r="AF169" i="9"/>
  <c r="AE169" i="9"/>
  <c r="AD169" i="9"/>
  <c r="AC169" i="9"/>
  <c r="AB169" i="9"/>
  <c r="AA169" i="9"/>
  <c r="Z169" i="9"/>
  <c r="Y169" i="9"/>
  <c r="X169" i="9"/>
  <c r="W169" i="9"/>
  <c r="V169" i="9"/>
  <c r="U169" i="9"/>
  <c r="T169" i="9"/>
  <c r="S169" i="9"/>
  <c r="R169" i="9"/>
  <c r="Q169" i="9"/>
  <c r="P169" i="9"/>
  <c r="P168" i="9" s="1"/>
  <c r="P167" i="9" s="1"/>
  <c r="O169" i="9"/>
  <c r="N169" i="9"/>
  <c r="M169" i="9"/>
  <c r="L169" i="9"/>
  <c r="K169" i="9"/>
  <c r="J169" i="9"/>
  <c r="I169" i="9"/>
  <c r="H169" i="9"/>
  <c r="G169" i="9"/>
  <c r="F169" i="9"/>
  <c r="D169" i="9"/>
  <c r="C167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D9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D8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D7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D6" i="9"/>
  <c r="C4" i="9"/>
  <c r="Q168" i="9" l="1"/>
  <c r="Q167" i="9" s="1"/>
  <c r="AH168" i="9"/>
  <c r="AH167" i="9" s="1"/>
  <c r="I168" i="9"/>
  <c r="I167" i="9" s="1"/>
  <c r="J168" i="9"/>
  <c r="J167" i="9" s="1"/>
  <c r="F205" i="9"/>
  <c r="F204" i="9" s="1"/>
  <c r="N205" i="9"/>
  <c r="N204" i="9" s="1"/>
  <c r="V205" i="9"/>
  <c r="V204" i="9" s="1"/>
  <c r="AD205" i="9"/>
  <c r="AD204" i="9" s="1"/>
  <c r="U205" i="9"/>
  <c r="U204" i="9" s="1"/>
  <c r="AH5" i="9"/>
  <c r="AH4" i="9" s="1"/>
  <c r="AC205" i="9"/>
  <c r="AC204" i="9" s="1"/>
  <c r="Z5" i="9"/>
  <c r="Z4" i="9" s="1"/>
  <c r="J5" i="9"/>
  <c r="J4" i="9" s="1"/>
  <c r="R5" i="9"/>
  <c r="R4" i="9" s="1"/>
  <c r="D205" i="9"/>
  <c r="D204" i="9" s="1"/>
  <c r="G205" i="9"/>
  <c r="G204" i="9" s="1"/>
  <c r="H168" i="9"/>
  <c r="H167" i="9" s="1"/>
  <c r="R168" i="9"/>
  <c r="R167" i="9" s="1"/>
  <c r="Z168" i="9"/>
  <c r="Z167" i="9" s="1"/>
  <c r="AC5" i="9"/>
  <c r="AC4" i="9" s="1"/>
  <c r="O205" i="9"/>
  <c r="O204" i="9" s="1"/>
  <c r="W205" i="9"/>
  <c r="W204" i="9" s="1"/>
  <c r="AE205" i="9"/>
  <c r="AE204" i="9" s="1"/>
  <c r="M205" i="9"/>
  <c r="M204" i="9" s="1"/>
  <c r="L5" i="9"/>
  <c r="L4" i="9" s="1"/>
  <c r="K168" i="9"/>
  <c r="K167" i="9" s="1"/>
  <c r="S168" i="9"/>
  <c r="S167" i="9" s="1"/>
  <c r="AA168" i="9"/>
  <c r="AA167" i="9" s="1"/>
  <c r="AI168" i="9"/>
  <c r="AI167" i="9" s="1"/>
  <c r="H205" i="9"/>
  <c r="H204" i="9" s="1"/>
  <c r="P205" i="9"/>
  <c r="P204" i="9" s="1"/>
  <c r="X205" i="9"/>
  <c r="X204" i="9" s="1"/>
  <c r="AF205" i="9"/>
  <c r="AF204" i="9" s="1"/>
  <c r="V5" i="9"/>
  <c r="V4" i="9" s="1"/>
  <c r="K5" i="9"/>
  <c r="K4" i="9" s="1"/>
  <c r="S5" i="9"/>
  <c r="S4" i="9" s="1"/>
  <c r="AA5" i="9"/>
  <c r="AA4" i="9" s="1"/>
  <c r="AI5" i="9"/>
  <c r="AI4" i="9" s="1"/>
  <c r="AD5" i="9"/>
  <c r="AD4" i="9" s="1"/>
  <c r="G168" i="9"/>
  <c r="G167" i="9" s="1"/>
  <c r="O168" i="9"/>
  <c r="O167" i="9" s="1"/>
  <c r="W168" i="9"/>
  <c r="W167" i="9" s="1"/>
  <c r="AE168" i="9"/>
  <c r="AE167" i="9" s="1"/>
  <c r="X168" i="9"/>
  <c r="X167" i="9" s="1"/>
  <c r="AF168" i="9"/>
  <c r="AF167" i="9" s="1"/>
  <c r="N5" i="9"/>
  <c r="N4" i="9" s="1"/>
  <c r="F5" i="9"/>
  <c r="F4" i="9" s="1"/>
  <c r="D5" i="9"/>
  <c r="M5" i="9"/>
  <c r="M4" i="9" s="1"/>
  <c r="U5" i="9"/>
  <c r="U4" i="9" s="1"/>
  <c r="T5" i="9"/>
  <c r="T4" i="9" s="1"/>
  <c r="AB5" i="9"/>
  <c r="AB4" i="9" s="1"/>
  <c r="Y168" i="9"/>
  <c r="Y167" i="9" s="1"/>
  <c r="AG168" i="9"/>
  <c r="AG167" i="9" s="1"/>
  <c r="G5" i="9"/>
  <c r="G4" i="9" s="1"/>
  <c r="O5" i="9"/>
  <c r="O4" i="9" s="1"/>
  <c r="W5" i="9"/>
  <c r="W4" i="9" s="1"/>
  <c r="AE5" i="9"/>
  <c r="AE4" i="9" s="1"/>
  <c r="H5" i="9"/>
  <c r="H4" i="9" s="1"/>
  <c r="P5" i="9"/>
  <c r="P4" i="9" s="1"/>
  <c r="X5" i="9"/>
  <c r="X4" i="9" s="1"/>
  <c r="AF5" i="9"/>
  <c r="AF4" i="9" s="1"/>
  <c r="I5" i="9"/>
  <c r="I4" i="9" s="1"/>
  <c r="Q5" i="9"/>
  <c r="Q4" i="9" s="1"/>
  <c r="Y5" i="9"/>
  <c r="Y4" i="9" s="1"/>
  <c r="AG5" i="9"/>
  <c r="AG4" i="9" s="1"/>
  <c r="L168" i="9"/>
  <c r="L167" i="9" s="1"/>
  <c r="T168" i="9"/>
  <c r="T167" i="9" s="1"/>
  <c r="AB168" i="9"/>
  <c r="AB167" i="9" s="1"/>
  <c r="D168" i="9"/>
  <c r="D167" i="9" s="1"/>
  <c r="M168" i="9"/>
  <c r="M167" i="9" s="1"/>
  <c r="U168" i="9"/>
  <c r="U167" i="9" s="1"/>
  <c r="AC168" i="9"/>
  <c r="AC167" i="9" s="1"/>
  <c r="F168" i="9"/>
  <c r="F167" i="9" s="1"/>
  <c r="N168" i="9"/>
  <c r="N167" i="9" s="1"/>
  <c r="V168" i="9"/>
  <c r="V167" i="9" s="1"/>
  <c r="AD168" i="9"/>
  <c r="AD167" i="9" s="1"/>
  <c r="I205" i="9"/>
  <c r="I204" i="9" s="1"/>
  <c r="Q205" i="9"/>
  <c r="Q204" i="9" s="1"/>
  <c r="Y205" i="9"/>
  <c r="Y204" i="9" s="1"/>
  <c r="AG205" i="9"/>
  <c r="AG204" i="9" s="1"/>
  <c r="J205" i="9"/>
  <c r="J204" i="9" s="1"/>
  <c r="R205" i="9"/>
  <c r="R204" i="9" s="1"/>
  <c r="Z205" i="9"/>
  <c r="Z204" i="9" s="1"/>
  <c r="AH205" i="9"/>
  <c r="AH204" i="9" s="1"/>
  <c r="K205" i="9"/>
  <c r="K204" i="9" s="1"/>
  <c r="S205" i="9"/>
  <c r="S204" i="9" s="1"/>
  <c r="AA205" i="9"/>
  <c r="AA204" i="9" s="1"/>
  <c r="AI205" i="9"/>
  <c r="AI204" i="9" s="1"/>
  <c r="L205" i="9"/>
  <c r="L204" i="9" s="1"/>
  <c r="T205" i="9"/>
  <c r="T204" i="9" s="1"/>
  <c r="AB205" i="9"/>
  <c r="AB204" i="9" s="1"/>
</calcChain>
</file>

<file path=xl/sharedStrings.xml><?xml version="1.0" encoding="utf-8"?>
<sst xmlns="http://schemas.openxmlformats.org/spreadsheetml/2006/main" count="1809" uniqueCount="1006">
  <si>
    <t>Anexo 14</t>
  </si>
  <si>
    <t>VALORES PARA REEQUILÍBRIO ECONÔMICO-FINANCEIRO DO CONTRATO</t>
  </si>
  <si>
    <t>CONCORRÊNCIA INTERNACIONAL n° 00X/202X</t>
  </si>
  <si>
    <t>CONCESSÃO DA PRESTAÇÃO DOS SERVIÇOS PÚBLICOS PARA EXPLORAÇÃO DA INFRAESTRUTURA, OPERAÇÃO, MANUTENÇÃO, MONITORAÇÃO, CONSERVAÇÃO, AMPLIAÇÃO DA CAPACIDADE E MANUTENÇÃO DO NÍVEL DE SERVIÇO DO LOTE VARGINHA-FURNAS</t>
  </si>
  <si>
    <t>Lote 3 - Varginha-Furnas</t>
  </si>
  <si>
    <t>CAPEX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</si>
  <si>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</si>
  <si>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</si>
  <si>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</si>
  <si>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</si>
  <si>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</si>
  <si>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</si>
  <si>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</si>
  <si>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</si>
  <si>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</si>
  <si>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</si>
  <si>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</si>
  <si>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</si>
  <si>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</si>
  <si>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</si>
  <si>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</si>
  <si>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</si>
  <si>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</si>
  <si>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</si>
  <si>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</si>
  <si>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</si>
  <si>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Ano 21</t>
  </si>
  <si>
    <t>Ano 22</t>
  </si>
  <si>
    <t>Ano 23</t>
  </si>
  <si>
    <t>Ano 24</t>
  </si>
  <si>
    <t>Ano 25</t>
  </si>
  <si>
    <t>Ano 26</t>
  </si>
  <si>
    <t>Ano 27</t>
  </si>
  <si>
    <t>Ano 28</t>
  </si>
  <si>
    <t>Ano 29</t>
  </si>
  <si>
    <t>Ano 30</t>
  </si>
  <si>
    <t>Item</t>
  </si>
  <si>
    <t>Descrição</t>
  </si>
  <si>
    <t>Quant. Total</t>
  </si>
  <si>
    <t xml:space="preserve">Preço Total </t>
  </si>
  <si>
    <t>1.0</t>
  </si>
  <si>
    <t>TOTAL DE EDIFICAÇÕES</t>
  </si>
  <si>
    <t>Serviços preliminares</t>
  </si>
  <si>
    <t>ADMINISTRAÇÃO DE OBRAS (1,98%)</t>
  </si>
  <si>
    <t>CANTEIRO DE OBRAS E ACAMPAMENTO (2%)</t>
  </si>
  <si>
    <t>SINALIZAÇÃO PRÓVISÓRIA DE OBRAS (0,5%)</t>
  </si>
  <si>
    <t>MOBILIZAÇÃO E DESMOBILIZAÇÃO (0,5%)</t>
  </si>
  <si>
    <t>PROJETO EXECUTIVO (2,5%)</t>
  </si>
  <si>
    <t>1.1</t>
  </si>
  <si>
    <t>EDIFICAÇÕES</t>
  </si>
  <si>
    <t>PRAÇA DE PEDÁGIO</t>
  </si>
  <si>
    <t>7 cabines</t>
  </si>
  <si>
    <t>265BMG0270</t>
  </si>
  <si>
    <t>265BMG0270#U</t>
  </si>
  <si>
    <t>265BMG0290#U</t>
  </si>
  <si>
    <t>265BMG0290</t>
  </si>
  <si>
    <t>265BMG0305</t>
  </si>
  <si>
    <t>265BMG0310</t>
  </si>
  <si>
    <t>265BMG0311</t>
  </si>
  <si>
    <t>146BMG0250</t>
  </si>
  <si>
    <t>146BMG0252</t>
  </si>
  <si>
    <t>167EMG0200</t>
  </si>
  <si>
    <t>167EMG0205</t>
  </si>
  <si>
    <t>167EMG0220</t>
  </si>
  <si>
    <t>369CMG0070</t>
  </si>
  <si>
    <t>369CMG0090</t>
  </si>
  <si>
    <t>369CMG0090#U</t>
  </si>
  <si>
    <t>491CMG0010</t>
  </si>
  <si>
    <t>491CMG0023</t>
  </si>
  <si>
    <t>491CMG0030</t>
  </si>
  <si>
    <t>491CMG0050</t>
  </si>
  <si>
    <t>491CMG0090</t>
  </si>
  <si>
    <t>491CMG0100</t>
  </si>
  <si>
    <t>491CMG0110</t>
  </si>
  <si>
    <t>491CMG0130</t>
  </si>
  <si>
    <t>491CMG0150</t>
  </si>
  <si>
    <t>491CMG0170</t>
  </si>
  <si>
    <t>491CMG0190</t>
  </si>
  <si>
    <t>491CMG0210D</t>
  </si>
  <si>
    <t>491CMG0230</t>
  </si>
  <si>
    <t>491CMG0230#D</t>
  </si>
  <si>
    <t>863LMG0010</t>
  </si>
  <si>
    <t>9 cabines</t>
  </si>
  <si>
    <t>11 cabines</t>
  </si>
  <si>
    <t>BASE DE SERVIÇOS OPERACIONAIS (BSO)</t>
  </si>
  <si>
    <t>SEDE DA CONCESSIONÁRIA</t>
  </si>
  <si>
    <t>2.0</t>
  </si>
  <si>
    <t>TOTAL DE RECUPERAÇÃO DE OAE</t>
  </si>
  <si>
    <t>OAE</t>
  </si>
  <si>
    <t>PROJETO EXECUTIVO OAE (2,5%+1,6%)</t>
  </si>
  <si>
    <t>AMPLIAÇÃO</t>
  </si>
  <si>
    <t>FAIXAS ADICIONAIS</t>
  </si>
  <si>
    <t>ACOSTAMENTO</t>
  </si>
  <si>
    <t>MARGINAIS</t>
  </si>
  <si>
    <t>INTERSEÇÕES</t>
  </si>
  <si>
    <t>Rotatória Alongada - Tipo I</t>
  </si>
  <si>
    <t>Retorno U</t>
  </si>
  <si>
    <t>Diamante</t>
  </si>
  <si>
    <t>Trombeta</t>
  </si>
  <si>
    <t>Trincheira</t>
  </si>
  <si>
    <t>OAE'S</t>
  </si>
  <si>
    <t>OAE TIPO T6 - Diamante</t>
  </si>
  <si>
    <t>OAE TIPO T2 - Trombeta</t>
  </si>
  <si>
    <t>OAE TIPO T4M - Trincheira</t>
  </si>
  <si>
    <t>OBRAS DE ARTES ESPECIAIS</t>
  </si>
  <si>
    <t>ALARGAMENTO</t>
  </si>
  <si>
    <t>OAE TIPO T1L</t>
  </si>
  <si>
    <t>OAE TIPO T1O</t>
  </si>
  <si>
    <t>OAE TIPO T2</t>
  </si>
  <si>
    <t>OAE TIPO T2C</t>
  </si>
  <si>
    <t>OAE TIPO T2F</t>
  </si>
  <si>
    <t>OAE TIPO T3</t>
  </si>
  <si>
    <t>OAE TIPO T4</t>
  </si>
  <si>
    <t>OAE TIPO T4N</t>
  </si>
  <si>
    <t>OAE TIPO T4O</t>
  </si>
  <si>
    <t>OAE TIPO T5</t>
  </si>
  <si>
    <t>OAE TIPO T6A</t>
  </si>
  <si>
    <t>OAE TIPO T6B</t>
  </si>
  <si>
    <t>OAE TIPO T10B</t>
  </si>
  <si>
    <t>OAE TIPO 13</t>
  </si>
  <si>
    <t>PROLONGAMENTO</t>
  </si>
  <si>
    <t>OAE TIPO T17</t>
  </si>
  <si>
    <t>NOVA OAE</t>
  </si>
  <si>
    <t>OAE TIPO T1F</t>
  </si>
  <si>
    <t>DEMOLIÇÃO DE CONCRETO</t>
  </si>
  <si>
    <t>TRANSPORTE</t>
  </si>
  <si>
    <t>FURO EM CONCRETO</t>
  </si>
  <si>
    <t>ADESIVO</t>
  </si>
  <si>
    <t>ESTUQUE</t>
  </si>
  <si>
    <t>SAFETY BOX</t>
  </si>
  <si>
    <t>ACESSOS</t>
  </si>
  <si>
    <t>PARADA DE ONIBUS</t>
  </si>
  <si>
    <t>DUPLICAÇÃO</t>
  </si>
  <si>
    <t>PONTOS DE PARADA E DESCANSO (PPD)</t>
  </si>
  <si>
    <t>CORREÇÃO DE CURVA</t>
  </si>
  <si>
    <t>2.1</t>
  </si>
  <si>
    <t>3.0</t>
  </si>
  <si>
    <t>3.1</t>
  </si>
  <si>
    <t>TOTAL DE AMPLIAÇÃO</t>
  </si>
  <si>
    <t>DEMOLIÇÃO DE OAE</t>
  </si>
  <si>
    <t>3.1.1</t>
  </si>
  <si>
    <t>3.1.2</t>
  </si>
  <si>
    <t>3.1.3</t>
  </si>
  <si>
    <t>3.1.4</t>
  </si>
  <si>
    <t>3.1.5</t>
  </si>
  <si>
    <t>3.1.5.1</t>
  </si>
  <si>
    <t>3.1.5.2</t>
  </si>
  <si>
    <t>3.1.5.3</t>
  </si>
  <si>
    <t>3.1.5.4</t>
  </si>
  <si>
    <t>3.1.5.5</t>
  </si>
  <si>
    <t>3.1.5.6</t>
  </si>
  <si>
    <t>3.1.5.7</t>
  </si>
  <si>
    <t>3.1.5.8</t>
  </si>
  <si>
    <t>3.1.5.9</t>
  </si>
  <si>
    <t>3.1.6</t>
  </si>
  <si>
    <t>3.1.7</t>
  </si>
  <si>
    <t>3.1.8</t>
  </si>
  <si>
    <t>3.1.9</t>
  </si>
  <si>
    <t>3.1.10</t>
  </si>
  <si>
    <t>3.1.11</t>
  </si>
  <si>
    <t>3.1.5.1.1</t>
  </si>
  <si>
    <t>3.1.5.1.1.1</t>
  </si>
  <si>
    <t>3.1.5.1.2</t>
  </si>
  <si>
    <t>3.1.5.1.3</t>
  </si>
  <si>
    <t>3.1.5.1.4</t>
  </si>
  <si>
    <t>3.1.5.1.5</t>
  </si>
  <si>
    <t>3.1.5.1.6</t>
  </si>
  <si>
    <t>3.1.5.1.7</t>
  </si>
  <si>
    <t>3.1.5.1.8</t>
  </si>
  <si>
    <t>3.1.5.1.9</t>
  </si>
  <si>
    <t>3.1.5.1.10</t>
  </si>
  <si>
    <t>3.1.5.1.11</t>
  </si>
  <si>
    <t>3.1.5.1.12</t>
  </si>
  <si>
    <t>3.1.5.1.13</t>
  </si>
  <si>
    <t>3.1.5.1.14</t>
  </si>
  <si>
    <t>3.1.5.1.2.1</t>
  </si>
  <si>
    <t>3.1.5.3.1</t>
  </si>
  <si>
    <t>3.1.5.1.4.1</t>
  </si>
  <si>
    <t>3.1.5.1.5.1</t>
  </si>
  <si>
    <t>3.1.5.1.6.1</t>
  </si>
  <si>
    <t>3.1.5.1.7.1</t>
  </si>
  <si>
    <t>3.1.5.1.7.2</t>
  </si>
  <si>
    <t>3.1.5.1.7.3</t>
  </si>
  <si>
    <t>3.1.5.1.8.1</t>
  </si>
  <si>
    <t>3.1.5.1.9.1</t>
  </si>
  <si>
    <t>3.1.5.1.10.1</t>
  </si>
  <si>
    <t>3.1.5.1.11.1</t>
  </si>
  <si>
    <t>3.1.5.1.12.1</t>
  </si>
  <si>
    <t>3.1.5.1.13.1</t>
  </si>
  <si>
    <t>3.1.5.1.14.1</t>
  </si>
  <si>
    <t>3.1.5.3.2</t>
  </si>
  <si>
    <t>3.1.5.1.6.2</t>
  </si>
  <si>
    <t>3.1.5.1.6.3</t>
  </si>
  <si>
    <t>3.1.5.1.6.4</t>
  </si>
  <si>
    <t>3.1.5.1.6.5</t>
  </si>
  <si>
    <t>3.1.5.1.6.6</t>
  </si>
  <si>
    <t>1.1.1</t>
  </si>
  <si>
    <t>1.1.1.1</t>
  </si>
  <si>
    <t>1.1.1.2</t>
  </si>
  <si>
    <t>1.1.1.3</t>
  </si>
  <si>
    <t>1.1.1.1.1</t>
  </si>
  <si>
    <t>1.1.1.1.2</t>
  </si>
  <si>
    <t>1.1.1.1.3</t>
  </si>
  <si>
    <t>1.1.1.1.4</t>
  </si>
  <si>
    <t>1.1.1.1.5</t>
  </si>
  <si>
    <t>1.1.1.1.6</t>
  </si>
  <si>
    <t>1.1.1.1.7</t>
  </si>
  <si>
    <t>1.1.1.1.8</t>
  </si>
  <si>
    <t>1.1.1.1.9</t>
  </si>
  <si>
    <t>1.1.1.1.10</t>
  </si>
  <si>
    <t>1.1.1.1.11</t>
  </si>
  <si>
    <t>1.1.1.1.12</t>
  </si>
  <si>
    <t>1.1.1.1.13</t>
  </si>
  <si>
    <t>1.1.1.1.14</t>
  </si>
  <si>
    <t>1.1.1.1.15</t>
  </si>
  <si>
    <t>1.1.1.1.16</t>
  </si>
  <si>
    <t>1.1.1.1.17</t>
  </si>
  <si>
    <t>1.1.1.1.18</t>
  </si>
  <si>
    <t>1.1.1.1.19</t>
  </si>
  <si>
    <t>1.1.1.1.20</t>
  </si>
  <si>
    <t>1.1.1.1.21</t>
  </si>
  <si>
    <t>1.1.1.1.22</t>
  </si>
  <si>
    <t>1.1.1.1.23</t>
  </si>
  <si>
    <t>1.1.1.1.24</t>
  </si>
  <si>
    <t>1.1.1.1.25</t>
  </si>
  <si>
    <t>1.1.1.1.26</t>
  </si>
  <si>
    <t>1.1.1.1.27</t>
  </si>
  <si>
    <t>1.1.1.1.28</t>
  </si>
  <si>
    <t>1.1.1.1.29</t>
  </si>
  <si>
    <t>1.1.1.1.30</t>
  </si>
  <si>
    <t>1.1.1.2.1</t>
  </si>
  <si>
    <t>1.1.1.2.2</t>
  </si>
  <si>
    <t>1.1.1.2.3</t>
  </si>
  <si>
    <t>1.1.1.2.4</t>
  </si>
  <si>
    <t>1.1.1.2.5</t>
  </si>
  <si>
    <t>1.1.1.2.6</t>
  </si>
  <si>
    <t>1.1.1.2.7</t>
  </si>
  <si>
    <t>1.1.1.2.8</t>
  </si>
  <si>
    <t>1.1.1.2.9</t>
  </si>
  <si>
    <t>1.1.1.2.10</t>
  </si>
  <si>
    <t>1.1.1.2.11</t>
  </si>
  <si>
    <t>1.1.1.2.12</t>
  </si>
  <si>
    <t>1.1.1.2.13</t>
  </si>
  <si>
    <t>1.1.1.2.14</t>
  </si>
  <si>
    <t>1.1.1.2.15</t>
  </si>
  <si>
    <t>1.1.1.2.16</t>
  </si>
  <si>
    <t>1.1.1.2.17</t>
  </si>
  <si>
    <t>1.1.1.2.18</t>
  </si>
  <si>
    <t>1.1.1.2.19</t>
  </si>
  <si>
    <t>1.1.1.2.20</t>
  </si>
  <si>
    <t>1.1.1.2.21</t>
  </si>
  <si>
    <t>1.1.1.2.22</t>
  </si>
  <si>
    <t>1.1.1.2.23</t>
  </si>
  <si>
    <t>1.1.1.2.24</t>
  </si>
  <si>
    <t>1.1.1.2.25</t>
  </si>
  <si>
    <t>1.1.1.2.26</t>
  </si>
  <si>
    <t>1.1.1.2.27</t>
  </si>
  <si>
    <t>1.1.1.2.28</t>
  </si>
  <si>
    <t>1.1.1.2.29</t>
  </si>
  <si>
    <t>1.1.1.2.30</t>
  </si>
  <si>
    <t>1.1.1.3.1</t>
  </si>
  <si>
    <t>1.1.1.3.2</t>
  </si>
  <si>
    <t>1.1.1.3.3</t>
  </si>
  <si>
    <t>1.1.1.3.4</t>
  </si>
  <si>
    <t>1.1.1.3.5</t>
  </si>
  <si>
    <t>1.1.1.3.6</t>
  </si>
  <si>
    <t>1.1.1.3.7</t>
  </si>
  <si>
    <t>1.1.1.3.8</t>
  </si>
  <si>
    <t>1.1.1.3.9</t>
  </si>
  <si>
    <t>1.1.1.3.10</t>
  </si>
  <si>
    <t>1.1.1.3.11</t>
  </si>
  <si>
    <t>1.1.1.3.12</t>
  </si>
  <si>
    <t>1.1.1.3.13</t>
  </si>
  <si>
    <t>1.1.1.3.14</t>
  </si>
  <si>
    <t>1.1.1.3.15</t>
  </si>
  <si>
    <t>1.1.1.3.16</t>
  </si>
  <si>
    <t>1.1.1.3.17</t>
  </si>
  <si>
    <t>1.1.1.3.18</t>
  </si>
  <si>
    <t>1.1.1.3.19</t>
  </si>
  <si>
    <t>1.1.1.3.20</t>
  </si>
  <si>
    <t>1.1.1.3.21</t>
  </si>
  <si>
    <t>1.1.1.3.22</t>
  </si>
  <si>
    <t>1.1.1.3.23</t>
  </si>
  <si>
    <t>1.1.1.3.24</t>
  </si>
  <si>
    <t>1.1.1.3.25</t>
  </si>
  <si>
    <t>1.1.1.3.26</t>
  </si>
  <si>
    <t>1.1.1.3.27</t>
  </si>
  <si>
    <t>1.1.1.3.28</t>
  </si>
  <si>
    <t>1.1.1.3.29</t>
  </si>
  <si>
    <t>1.1.1.3.30</t>
  </si>
  <si>
    <t>1.1.2</t>
  </si>
  <si>
    <t>1.1.2.1</t>
  </si>
  <si>
    <t>1.1.2.2</t>
  </si>
  <si>
    <t>1.1.2.3</t>
  </si>
  <si>
    <t>1.1.2.4</t>
  </si>
  <si>
    <t>1.1.2.5</t>
  </si>
  <si>
    <t>1.1.2.6</t>
  </si>
  <si>
    <t>1.1.2.7</t>
  </si>
  <si>
    <t>1.1.2.8</t>
  </si>
  <si>
    <t>1.1.2.9</t>
  </si>
  <si>
    <t>1.1.2.10</t>
  </si>
  <si>
    <t>1.1.2.11</t>
  </si>
  <si>
    <t>1.1.2.12</t>
  </si>
  <si>
    <t>1.1.2.13</t>
  </si>
  <si>
    <t>1.1.2.14</t>
  </si>
  <si>
    <t>1.1.2.15</t>
  </si>
  <si>
    <t>1.1.2.16</t>
  </si>
  <si>
    <t>1.1.2.17</t>
  </si>
  <si>
    <t>1.1.2.18</t>
  </si>
  <si>
    <t>1.1.2.19</t>
  </si>
  <si>
    <t>1.1.2.20</t>
  </si>
  <si>
    <t>1.1.2.21</t>
  </si>
  <si>
    <t>1.1.2.22</t>
  </si>
  <si>
    <t>1.1.2.23</t>
  </si>
  <si>
    <t>1.1.2.24</t>
  </si>
  <si>
    <t>1.1.2.25</t>
  </si>
  <si>
    <t>1.1.2.26</t>
  </si>
  <si>
    <t>1.1.2.27</t>
  </si>
  <si>
    <t>1.1.2.28</t>
  </si>
  <si>
    <t>1.1.2.29</t>
  </si>
  <si>
    <t>1.1.2.30</t>
  </si>
  <si>
    <t>1.1.3</t>
  </si>
  <si>
    <t>1.1.3.1</t>
  </si>
  <si>
    <t>1.1.3.2</t>
  </si>
  <si>
    <t>1.1.3.3</t>
  </si>
  <si>
    <t>1.1.3.4</t>
  </si>
  <si>
    <t>1.1.3.5</t>
  </si>
  <si>
    <t>1.1.3.6</t>
  </si>
  <si>
    <t>1.1.3.7</t>
  </si>
  <si>
    <t>1.1.3.8</t>
  </si>
  <si>
    <t>1.1.3.9</t>
  </si>
  <si>
    <t>1.1.3.10</t>
  </si>
  <si>
    <t>1.1.3.11</t>
  </si>
  <si>
    <t>1.1.3.12</t>
  </si>
  <si>
    <t>1.1.3.13</t>
  </si>
  <si>
    <t>1.1.3.14</t>
  </si>
  <si>
    <t>1.1.3.15</t>
  </si>
  <si>
    <t>1.1.3.16</t>
  </si>
  <si>
    <t>1.1.3.17</t>
  </si>
  <si>
    <t>1.1.3.18</t>
  </si>
  <si>
    <t>1.1.3.19</t>
  </si>
  <si>
    <t>1.1.3.20</t>
  </si>
  <si>
    <t>1.1.3.21</t>
  </si>
  <si>
    <t>1.1.3.22</t>
  </si>
  <si>
    <t>1.1.3.23</t>
  </si>
  <si>
    <t>1.1.3.24</t>
  </si>
  <si>
    <t>1.1.3.25</t>
  </si>
  <si>
    <t>1.1.3.26</t>
  </si>
  <si>
    <t>1.1.3.27</t>
  </si>
  <si>
    <t>1.1.3.28</t>
  </si>
  <si>
    <t>1.1.3.29</t>
  </si>
  <si>
    <t>1.1.3.30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</si>
  <si>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</si>
  <si>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</si>
  <si>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</si>
  <si>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</si>
  <si>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</si>
  <si>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</si>
  <si>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</si>
  <si>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</si>
  <si>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</si>
  <si>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</si>
  <si>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</si>
  <si>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</si>
  <si>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</si>
  <si>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</si>
  <si>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</si>
  <si>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</si>
  <si>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</si>
  <si>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</si>
  <si>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</si>
  <si>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</si>
  <si>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2.1.21</t>
  </si>
  <si>
    <t>2.1.22</t>
  </si>
  <si>
    <t>2.1.23</t>
  </si>
  <si>
    <t>2.1.24</t>
  </si>
  <si>
    <t>2.1.25</t>
  </si>
  <si>
    <t>2.1.26</t>
  </si>
  <si>
    <t>2.1.27</t>
  </si>
  <si>
    <t>2.1.28</t>
  </si>
  <si>
    <t>2.1.29</t>
  </si>
  <si>
    <t>2.1.30</t>
  </si>
  <si>
    <t>3.1.2.1</t>
  </si>
  <si>
    <t>3.1.2.2</t>
  </si>
  <si>
    <t>3.1.2.3</t>
  </si>
  <si>
    <t>3.1.2.4</t>
  </si>
  <si>
    <t>3.1.2.5</t>
  </si>
  <si>
    <t>3.1.2.6</t>
  </si>
  <si>
    <t>3.1.2.7</t>
  </si>
  <si>
    <t>3.1.2.8</t>
  </si>
  <si>
    <t>3.1.2.9</t>
  </si>
  <si>
    <t>3.1.2.10</t>
  </si>
  <si>
    <t>3.1.2.11</t>
  </si>
  <si>
    <t>3.1.2.12</t>
  </si>
  <si>
    <t>3.1.2.13</t>
  </si>
  <si>
    <t>3.1.2.14</t>
  </si>
  <si>
    <t>3.1.2.15</t>
  </si>
  <si>
    <t>3.1.2.16</t>
  </si>
  <si>
    <t>3.1.2.17</t>
  </si>
  <si>
    <t>3.1.2.18</t>
  </si>
  <si>
    <t>3.1.2.19</t>
  </si>
  <si>
    <t>3.1.2.20</t>
  </si>
  <si>
    <t>3.1.2.21</t>
  </si>
  <si>
    <t>3.1.2.22</t>
  </si>
  <si>
    <t>3.1.2.23</t>
  </si>
  <si>
    <t>3.1.2.24</t>
  </si>
  <si>
    <t>3.1.2.25</t>
  </si>
  <si>
    <t>3.1.2.26</t>
  </si>
  <si>
    <t>3.1.2.27</t>
  </si>
  <si>
    <t>3.1.2.28</t>
  </si>
  <si>
    <t>3.1.2.29</t>
  </si>
  <si>
    <t>3.1.2.30</t>
  </si>
  <si>
    <t>3.1.3.1</t>
  </si>
  <si>
    <t>3.1.3.2</t>
  </si>
  <si>
    <t>3.1.3.3</t>
  </si>
  <si>
    <t>3.1.3.4</t>
  </si>
  <si>
    <t>3.1.3.5</t>
  </si>
  <si>
    <t>3.1.3.6</t>
  </si>
  <si>
    <t>3.1.3.7</t>
  </si>
  <si>
    <t>3.1.3.8</t>
  </si>
  <si>
    <t>3.1.3.9</t>
  </si>
  <si>
    <t>3.1.3.10</t>
  </si>
  <si>
    <t>3.1.3.11</t>
  </si>
  <si>
    <t>3.1.3.12</t>
  </si>
  <si>
    <t>3.1.3.13</t>
  </si>
  <si>
    <t>3.1.3.14</t>
  </si>
  <si>
    <t>3.1.3.15</t>
  </si>
  <si>
    <t>3.1.3.16</t>
  </si>
  <si>
    <t>3.1.3.17</t>
  </si>
  <si>
    <t>3.1.3.18</t>
  </si>
  <si>
    <t>3.1.3.19</t>
  </si>
  <si>
    <t>3.1.3.20</t>
  </si>
  <si>
    <t>3.1.3.21</t>
  </si>
  <si>
    <t>3.1.3.22</t>
  </si>
  <si>
    <t>3.1.3.23</t>
  </si>
  <si>
    <t>3.1.3.24</t>
  </si>
  <si>
    <t>3.1.3.25</t>
  </si>
  <si>
    <t>3.1.3.26</t>
  </si>
  <si>
    <t>3.1.3.27</t>
  </si>
  <si>
    <t>3.1.3.28</t>
  </si>
  <si>
    <t>3.1.3.29</t>
  </si>
  <si>
    <t>3.1.3.30</t>
  </si>
  <si>
    <t>3.1.4.1</t>
  </si>
  <si>
    <t>3.1.4.1.1</t>
  </si>
  <si>
    <t>3.1.4.1.2</t>
  </si>
  <si>
    <t>3.1.4.1.3</t>
  </si>
  <si>
    <t>3.1.4.1.4</t>
  </si>
  <si>
    <t>3.1.4.1.5</t>
  </si>
  <si>
    <t>3.1.4.1.6</t>
  </si>
  <si>
    <t>3.1.4.1.7</t>
  </si>
  <si>
    <t>3.1.4.1.8</t>
  </si>
  <si>
    <t>3.1.4.1.9</t>
  </si>
  <si>
    <t>3.1.4.1.10</t>
  </si>
  <si>
    <t>3.1.4.1.11</t>
  </si>
  <si>
    <t>3.1.4.1.12</t>
  </si>
  <si>
    <t>3.1.4.1.13</t>
  </si>
  <si>
    <t>3.1.4.1.14</t>
  </si>
  <si>
    <t>3.1.4.1.15</t>
  </si>
  <si>
    <t>3.1.4.1.16</t>
  </si>
  <si>
    <t>3.1.4.1.17</t>
  </si>
  <si>
    <t>3.1.4.1.18</t>
  </si>
  <si>
    <t>3.1.4.1.19</t>
  </si>
  <si>
    <t>3.1.4.1.20</t>
  </si>
  <si>
    <t>3.1.4.1.21</t>
  </si>
  <si>
    <t>3.1.4.1.22</t>
  </si>
  <si>
    <t>3.1.4.1.23</t>
  </si>
  <si>
    <t>3.1.4.1.24</t>
  </si>
  <si>
    <t>3.1.4.1.25</t>
  </si>
  <si>
    <t>3.1.4.1.26</t>
  </si>
  <si>
    <t>3.1.4.1.27</t>
  </si>
  <si>
    <t>3.1.4.1.28</t>
  </si>
  <si>
    <t>3.1.4.1.29</t>
  </si>
  <si>
    <t>3.1.4.1.30</t>
  </si>
  <si>
    <t>3.1.4.2</t>
  </si>
  <si>
    <t>3.1.4.2.1</t>
  </si>
  <si>
    <t>3.1.4.2.2</t>
  </si>
  <si>
    <t>3.1.4.2.3</t>
  </si>
  <si>
    <t>3.1.4.2.4</t>
  </si>
  <si>
    <t>3.1.4.2.5</t>
  </si>
  <si>
    <t>3.1.4.2.6</t>
  </si>
  <si>
    <t>3.1.4.2.7</t>
  </si>
  <si>
    <t>3.1.4.2.8</t>
  </si>
  <si>
    <t>3.1.4.2.9</t>
  </si>
  <si>
    <t>3.1.4.2.10</t>
  </si>
  <si>
    <t>3.1.4.2.11</t>
  </si>
  <si>
    <t>3.1.4.2.12</t>
  </si>
  <si>
    <t>3.1.4.2.13</t>
  </si>
  <si>
    <t>3.1.4.2.14</t>
  </si>
  <si>
    <t>3.1.4.2.15</t>
  </si>
  <si>
    <t>3.1.4.2.16</t>
  </si>
  <si>
    <t>3.1.4.2.17</t>
  </si>
  <si>
    <t>3.1.4.2.18</t>
  </si>
  <si>
    <t>3.1.4.2.19</t>
  </si>
  <si>
    <t>3.1.4.2.20</t>
  </si>
  <si>
    <t>3.1.4.2.21</t>
  </si>
  <si>
    <t>3.1.4.2.22</t>
  </si>
  <si>
    <t>3.1.4.2.23</t>
  </si>
  <si>
    <t>3.1.4.2.24</t>
  </si>
  <si>
    <t>3.1.4.2.25</t>
  </si>
  <si>
    <t>3.1.4.2.26</t>
  </si>
  <si>
    <t>3.1.4.2.27</t>
  </si>
  <si>
    <t>3.1.4.2.28</t>
  </si>
  <si>
    <t>3.1.4.2.29</t>
  </si>
  <si>
    <t>3.1.4.2.30</t>
  </si>
  <si>
    <t>3.1.4.3</t>
  </si>
  <si>
    <t>3.1.4.3.1</t>
  </si>
  <si>
    <t>3.1.4.3.2</t>
  </si>
  <si>
    <t>3.1.4.3.3</t>
  </si>
  <si>
    <t>3.1.4.3.4</t>
  </si>
  <si>
    <t>3.1.4.3.5</t>
  </si>
  <si>
    <t>3.1.4.3.6</t>
  </si>
  <si>
    <t>3.1.4.3.7</t>
  </si>
  <si>
    <t>3.1.4.3.8</t>
  </si>
  <si>
    <t>3.1.4.3.9</t>
  </si>
  <si>
    <t>3.1.4.3.10</t>
  </si>
  <si>
    <t>3.1.4.3.11</t>
  </si>
  <si>
    <t>3.1.4.3.12</t>
  </si>
  <si>
    <t>3.1.4.3.13</t>
  </si>
  <si>
    <t>3.1.4.3.14</t>
  </si>
  <si>
    <t>3.1.4.3.15</t>
  </si>
  <si>
    <t>3.1.4.3.16</t>
  </si>
  <si>
    <t>3.1.4.3.17</t>
  </si>
  <si>
    <t>3.1.4.3.18</t>
  </si>
  <si>
    <t>3.1.4.3.19</t>
  </si>
  <si>
    <t>3.1.4.3.20</t>
  </si>
  <si>
    <t>3.1.4.3.21</t>
  </si>
  <si>
    <t>3.1.4.3.22</t>
  </si>
  <si>
    <t>3.1.4.3.23</t>
  </si>
  <si>
    <t>3.1.4.3.24</t>
  </si>
  <si>
    <t>3.1.4.3.25</t>
  </si>
  <si>
    <t>3.1.4.3.26</t>
  </si>
  <si>
    <t>3.1.4.3.27</t>
  </si>
  <si>
    <t>3.1.4.3.28</t>
  </si>
  <si>
    <t>3.1.4.3.29</t>
  </si>
  <si>
    <t>3.1.4.3.30</t>
  </si>
  <si>
    <t>3.1.4.4</t>
  </si>
  <si>
    <t>3.1.4.4.1</t>
  </si>
  <si>
    <t>3.1.4.4.2</t>
  </si>
  <si>
    <t>3.1.4.4.3</t>
  </si>
  <si>
    <t>3.1.4.4.4</t>
  </si>
  <si>
    <t>3.1.4.4.5</t>
  </si>
  <si>
    <t>3.1.4.4.6</t>
  </si>
  <si>
    <t>3.1.4.4.7</t>
  </si>
  <si>
    <t>3.1.4.4.8</t>
  </si>
  <si>
    <t>3.1.4.4.9</t>
  </si>
  <si>
    <t>3.1.4.4.10</t>
  </si>
  <si>
    <t>3.1.4.4.11</t>
  </si>
  <si>
    <t>3.1.4.4.12</t>
  </si>
  <si>
    <t>3.1.4.4.13</t>
  </si>
  <si>
    <t>3.1.4.4.14</t>
  </si>
  <si>
    <t>3.1.4.4.15</t>
  </si>
  <si>
    <t>3.1.4.4.16</t>
  </si>
  <si>
    <t>3.1.4.4.17</t>
  </si>
  <si>
    <t>3.1.4.4.18</t>
  </si>
  <si>
    <t>3.1.4.4.19</t>
  </si>
  <si>
    <t>3.1.4.4.20</t>
  </si>
  <si>
    <t>3.1.4.4.21</t>
  </si>
  <si>
    <t>3.1.4.4.22</t>
  </si>
  <si>
    <t>3.1.4.4.23</t>
  </si>
  <si>
    <t>3.1.4.4.24</t>
  </si>
  <si>
    <t>3.1.4.4.25</t>
  </si>
  <si>
    <t>3.1.4.4.26</t>
  </si>
  <si>
    <t>3.1.4.4.27</t>
  </si>
  <si>
    <t>3.1.4.4.28</t>
  </si>
  <si>
    <t>3.1.4.4.29</t>
  </si>
  <si>
    <t>3.1.4.4.30</t>
  </si>
  <si>
    <t>3.1.4.5</t>
  </si>
  <si>
    <t>3.1.4.5.1</t>
  </si>
  <si>
    <t>3.1.4.5.2</t>
  </si>
  <si>
    <t>3.1.4.5.3</t>
  </si>
  <si>
    <t>3.1.4.5.4</t>
  </si>
  <si>
    <t>3.1.4.5.5</t>
  </si>
  <si>
    <t>3.1.4.5.6</t>
  </si>
  <si>
    <t>3.1.4.5.7</t>
  </si>
  <si>
    <t>3.1.4.5.8</t>
  </si>
  <si>
    <t>3.1.4.5.9</t>
  </si>
  <si>
    <t>3.1.4.5.10</t>
  </si>
  <si>
    <t>3.1.4.5.11</t>
  </si>
  <si>
    <t>3.1.4.5.12</t>
  </si>
  <si>
    <t>3.1.4.5.13</t>
  </si>
  <si>
    <t>3.1.4.5.14</t>
  </si>
  <si>
    <t>3.1.4.5.15</t>
  </si>
  <si>
    <t>3.1.4.5.16</t>
  </si>
  <si>
    <t>3.1.4.5.17</t>
  </si>
  <si>
    <t>3.1.4.5.18</t>
  </si>
  <si>
    <t>3.1.4.5.19</t>
  </si>
  <si>
    <t>3.1.4.5.20</t>
  </si>
  <si>
    <t>3.1.4.5.21</t>
  </si>
  <si>
    <t>3.1.4.5.22</t>
  </si>
  <si>
    <t>3.1.4.5.23</t>
  </si>
  <si>
    <t>3.1.4.5.24</t>
  </si>
  <si>
    <t>3.1.4.5.25</t>
  </si>
  <si>
    <t>3.1.4.5.26</t>
  </si>
  <si>
    <t>3.1.4.5.27</t>
  </si>
  <si>
    <t>3.1.4.5.28</t>
  </si>
  <si>
    <t>3.1.4.5.29</t>
  </si>
  <si>
    <t>3.1.4.5.30</t>
  </si>
  <si>
    <t>3.1.4.6</t>
  </si>
  <si>
    <t>3.1.4.6.1</t>
  </si>
  <si>
    <t>3.1.4.6.2</t>
  </si>
  <si>
    <t>3.1.4.6.3</t>
  </si>
  <si>
    <t>3.1.4.6.1.1</t>
  </si>
  <si>
    <t>3.1.4.6.1.2</t>
  </si>
  <si>
    <t>3.1.4.6.1.3</t>
  </si>
  <si>
    <t>3.1.4.6.1.4</t>
  </si>
  <si>
    <t>3.1.4.6.1.5</t>
  </si>
  <si>
    <t>3.1.4.6.1.6</t>
  </si>
  <si>
    <t>3.1.4.6.1.7</t>
  </si>
  <si>
    <t>3.1.4.6.1.8</t>
  </si>
  <si>
    <t>3.1.4.6.1.9</t>
  </si>
  <si>
    <t>3.1.4.6.1.10</t>
  </si>
  <si>
    <t>3.1.4.6.1.11</t>
  </si>
  <si>
    <t>3.1.4.6.1.12</t>
  </si>
  <si>
    <t>3.1.4.6.1.13</t>
  </si>
  <si>
    <t>3.1.4.6.1.14</t>
  </si>
  <si>
    <t>3.1.4.6.1.15</t>
  </si>
  <si>
    <t>3.1.4.6.1.16</t>
  </si>
  <si>
    <t>3.1.4.6.1.17</t>
  </si>
  <si>
    <t>3.1.4.6.1.18</t>
  </si>
  <si>
    <t>3.1.4.6.1.19</t>
  </si>
  <si>
    <t>3.1.4.6.1.20</t>
  </si>
  <si>
    <t>3.1.4.6.1.21</t>
  </si>
  <si>
    <t>3.1.4.6.1.22</t>
  </si>
  <si>
    <t>3.1.4.6.1.23</t>
  </si>
  <si>
    <t>3.1.4.6.1.24</t>
  </si>
  <si>
    <t>3.1.4.6.1.25</t>
  </si>
  <si>
    <t>3.1.4.6.1.26</t>
  </si>
  <si>
    <t>3.1.4.6.1.27</t>
  </si>
  <si>
    <t>3.1.4.6.1.28</t>
  </si>
  <si>
    <t>3.1.4.6.1.29</t>
  </si>
  <si>
    <t>3.1.4.6.1.30</t>
  </si>
  <si>
    <t>3.1.4.6.2.1</t>
  </si>
  <si>
    <t>3.1.4.6.2.2</t>
  </si>
  <si>
    <t>3.1.4.6.2.3</t>
  </si>
  <si>
    <t>3.1.4.6.2.4</t>
  </si>
  <si>
    <t>3.1.4.6.2.5</t>
  </si>
  <si>
    <t>3.1.4.6.2.6</t>
  </si>
  <si>
    <t>3.1.4.6.2.7</t>
  </si>
  <si>
    <t>3.1.4.6.2.8</t>
  </si>
  <si>
    <t>3.1.4.6.2.9</t>
  </si>
  <si>
    <t>3.1.4.6.2.10</t>
  </si>
  <si>
    <t>3.1.4.6.2.11</t>
  </si>
  <si>
    <t>3.1.4.6.2.12</t>
  </si>
  <si>
    <t>3.1.4.6.2.13</t>
  </si>
  <si>
    <t>3.1.4.6.2.14</t>
  </si>
  <si>
    <t>3.1.4.6.2.15</t>
  </si>
  <si>
    <t>3.1.4.6.2.16</t>
  </si>
  <si>
    <t>3.1.4.6.2.17</t>
  </si>
  <si>
    <t>3.1.4.6.2.18</t>
  </si>
  <si>
    <t>3.1.4.6.2.19</t>
  </si>
  <si>
    <t>3.1.4.6.2.20</t>
  </si>
  <si>
    <t>3.1.4.6.2.21</t>
  </si>
  <si>
    <t>3.1.4.6.2.22</t>
  </si>
  <si>
    <t>3.1.4.6.2.23</t>
  </si>
  <si>
    <t>3.1.4.6.2.24</t>
  </si>
  <si>
    <t>3.1.4.6.2.25</t>
  </si>
  <si>
    <t>3.1.4.6.2.26</t>
  </si>
  <si>
    <t>3.1.4.6.2.27</t>
  </si>
  <si>
    <t>3.1.4.6.2.28</t>
  </si>
  <si>
    <t>3.1.4.6.2.29</t>
  </si>
  <si>
    <t>3.1.4.6.2.30</t>
  </si>
  <si>
    <t>3.1.4.6.3.1</t>
  </si>
  <si>
    <t>3.1.4.6.3.2</t>
  </si>
  <si>
    <t>3.1.4.6.3.3</t>
  </si>
  <si>
    <t>3.1.4.6.3.4</t>
  </si>
  <si>
    <t>3.1.4.6.3.5</t>
  </si>
  <si>
    <t>3.1.4.6.3.6</t>
  </si>
  <si>
    <t>3.1.4.6.3.7</t>
  </si>
  <si>
    <t>3.1.4.6.3.8</t>
  </si>
  <si>
    <t>3.1.4.6.3.9</t>
  </si>
  <si>
    <t>3.1.4.6.3.10</t>
  </si>
  <si>
    <t>3.1.4.6.3.11</t>
  </si>
  <si>
    <t>3.1.4.6.3.12</t>
  </si>
  <si>
    <t>3.1.4.6.3.13</t>
  </si>
  <si>
    <t>3.1.4.6.3.14</t>
  </si>
  <si>
    <t>3.1.4.6.3.15</t>
  </si>
  <si>
    <t>3.1.4.6.3.16</t>
  </si>
  <si>
    <t>3.1.4.6.3.17</t>
  </si>
  <si>
    <t>3.1.4.6.3.18</t>
  </si>
  <si>
    <t>3.1.4.6.3.19</t>
  </si>
  <si>
    <t>3.1.4.6.3.20</t>
  </si>
  <si>
    <t>3.1.4.6.3.21</t>
  </si>
  <si>
    <t>3.1.4.6.3.22</t>
  </si>
  <si>
    <t>3.1.4.6.3.23</t>
  </si>
  <si>
    <t>3.1.4.6.3.24</t>
  </si>
  <si>
    <t>3.1.4.6.3.25</t>
  </si>
  <si>
    <t>3.1.4.6.3.26</t>
  </si>
  <si>
    <t>3.1.4.6.3.27</t>
  </si>
  <si>
    <t>3.1.4.6.3.28</t>
  </si>
  <si>
    <t>3.1.4.6.3.29</t>
  </si>
  <si>
    <t>3.1.4.6.3.30</t>
  </si>
  <si>
    <t>3.1.5.1.3.1</t>
  </si>
  <si>
    <t>3.1.5.1.3.2</t>
  </si>
  <si>
    <t>3.1.5.2.1</t>
  </si>
  <si>
    <t>3.1.5.2.1.1</t>
  </si>
  <si>
    <t>3.1.5.2.1.3</t>
  </si>
  <si>
    <t>3.1.5.2.1.2</t>
  </si>
  <si>
    <t>3.1.5.3.1.1</t>
  </si>
  <si>
    <t>3.1.5.3.2.1</t>
  </si>
  <si>
    <t>3.1.5.4.1</t>
  </si>
  <si>
    <t>3.1.5.4.22</t>
  </si>
  <si>
    <t>3.1.5.4.2</t>
  </si>
  <si>
    <t>3.1.5.4.3</t>
  </si>
  <si>
    <t>3.1.5.4.4</t>
  </si>
  <si>
    <t>3.1.5.4.5</t>
  </si>
  <si>
    <t>3.1.5.4.6</t>
  </si>
  <si>
    <t>3.1.5.4.7</t>
  </si>
  <si>
    <t>3.1.5.4.8</t>
  </si>
  <si>
    <t>3.1.5.4.9</t>
  </si>
  <si>
    <t>3.1.5.4.10</t>
  </si>
  <si>
    <t>3.1.5.4.11</t>
  </si>
  <si>
    <t>3.1.5.4.12</t>
  </si>
  <si>
    <t>3.1.5.4.13</t>
  </si>
  <si>
    <t>3.1.5.4.14</t>
  </si>
  <si>
    <t>3.1.5.4.15</t>
  </si>
  <si>
    <t>3.1.5.4.16</t>
  </si>
  <si>
    <t>3.1.5.4.17</t>
  </si>
  <si>
    <t>3.1.5.4.18</t>
  </si>
  <si>
    <t>3.1.5.4.19</t>
  </si>
  <si>
    <t>3.1.5.4.20</t>
  </si>
  <si>
    <t>3.1.5.4.21</t>
  </si>
  <si>
    <t>3.1.5.4.23</t>
  </si>
  <si>
    <t>3.1.5.4.24</t>
  </si>
  <si>
    <t>3.1.5.4.25</t>
  </si>
  <si>
    <t>3.1.5.4.26</t>
  </si>
  <si>
    <t>3.1.5.4.27</t>
  </si>
  <si>
    <t>3.1.5.4.28</t>
  </si>
  <si>
    <t>3.1.5.4.29</t>
  </si>
  <si>
    <t>3.1.5.4.30</t>
  </si>
  <si>
    <t>3.1.5.5.1</t>
  </si>
  <si>
    <t>3.1.5.5.2</t>
  </si>
  <si>
    <t>3.1.5.5.3</t>
  </si>
  <si>
    <t>3.1.5.5.4</t>
  </si>
  <si>
    <t>3.1.5.5.5</t>
  </si>
  <si>
    <t>3.1.5.5.6</t>
  </si>
  <si>
    <t>3.1.5.5.7</t>
  </si>
  <si>
    <t>3.1.5.5.8</t>
  </si>
  <si>
    <t>3.1.5.5.9</t>
  </si>
  <si>
    <t>3.1.5.5.10</t>
  </si>
  <si>
    <t>3.1.5.5.11</t>
  </si>
  <si>
    <t>3.1.5.5.12</t>
  </si>
  <si>
    <t>3.1.5.5.13</t>
  </si>
  <si>
    <t>3.1.5.5.14</t>
  </si>
  <si>
    <t>3.1.5.5.15</t>
  </si>
  <si>
    <t>3.1.5.5.16</t>
  </si>
  <si>
    <t>3.1.5.5.17</t>
  </si>
  <si>
    <t>3.1.5.5.18</t>
  </si>
  <si>
    <t>3.1.5.5.19</t>
  </si>
  <si>
    <t>3.1.5.5.20</t>
  </si>
  <si>
    <t>3.1.5.5.21</t>
  </si>
  <si>
    <t>3.1.5.5.22</t>
  </si>
  <si>
    <t>3.1.5.5.23</t>
  </si>
  <si>
    <t>3.1.5.5.24</t>
  </si>
  <si>
    <t>3.1.5.5.25</t>
  </si>
  <si>
    <t>3.1.5.5.26</t>
  </si>
  <si>
    <t>3.1.5.5.27</t>
  </si>
  <si>
    <t>3.1.5.5.28</t>
  </si>
  <si>
    <t>3.1.5.5.29</t>
  </si>
  <si>
    <t>3.1.5.5.30</t>
  </si>
  <si>
    <t>3.1.5.6.1</t>
  </si>
  <si>
    <t>3.1.5.6.2</t>
  </si>
  <si>
    <t>3.1.5.6.3</t>
  </si>
  <si>
    <t>3.1.5.6.4</t>
  </si>
  <si>
    <t>3.1.5.6.5</t>
  </si>
  <si>
    <t>3.1.5.6.6</t>
  </si>
  <si>
    <t>3.1.5.6.7</t>
  </si>
  <si>
    <t>3.1.5.6.8</t>
  </si>
  <si>
    <t>3.1.5.6.9</t>
  </si>
  <si>
    <t>3.1.5.6.10</t>
  </si>
  <si>
    <t>3.1.5.6.11</t>
  </si>
  <si>
    <t>3.1.5.6.12</t>
  </si>
  <si>
    <t>3.1.5.6.13</t>
  </si>
  <si>
    <t>3.1.5.6.14</t>
  </si>
  <si>
    <t>3.1.5.6.15</t>
  </si>
  <si>
    <t>3.1.5.6.16</t>
  </si>
  <si>
    <t>3.1.5.6.17</t>
  </si>
  <si>
    <t>3.1.5.6.18</t>
  </si>
  <si>
    <t>3.1.5.6.19</t>
  </si>
  <si>
    <t>3.1.5.6.20</t>
  </si>
  <si>
    <t>3.1.5.6.21</t>
  </si>
  <si>
    <t>3.1.5.6.22</t>
  </si>
  <si>
    <t>3.1.5.6.23</t>
  </si>
  <si>
    <t>3.1.5.6.24</t>
  </si>
  <si>
    <t>3.1.5.6.25</t>
  </si>
  <si>
    <t>3.1.5.6.26</t>
  </si>
  <si>
    <t>3.1.5.6.27</t>
  </si>
  <si>
    <t>3.1.5.6.28</t>
  </si>
  <si>
    <t>3.1.5.6.29</t>
  </si>
  <si>
    <t>3.1.5.6.30</t>
  </si>
  <si>
    <t>3.1.5.7.2</t>
  </si>
  <si>
    <t>3.1.5.7.3</t>
  </si>
  <si>
    <t>3.1.5.7.4</t>
  </si>
  <si>
    <t>3.1.5.7.5</t>
  </si>
  <si>
    <t>3.1.5.7.6</t>
  </si>
  <si>
    <t>3.1.5.7.7</t>
  </si>
  <si>
    <t>3.1.5.7.8</t>
  </si>
  <si>
    <t>3.1.5.7.9</t>
  </si>
  <si>
    <t>3.1.5.7.10</t>
  </si>
  <si>
    <t>3.1.5.7.11</t>
  </si>
  <si>
    <t>3.1.5.7.12</t>
  </si>
  <si>
    <t>3.1.5.7.13</t>
  </si>
  <si>
    <t>3.1.5.7.14</t>
  </si>
  <si>
    <t>3.1.5.7.15</t>
  </si>
  <si>
    <t>3.1.5.7.16</t>
  </si>
  <si>
    <t>3.1.5.7.17</t>
  </si>
  <si>
    <t>3.1.5.7.18</t>
  </si>
  <si>
    <t>3.1.5.7.19</t>
  </si>
  <si>
    <t>3.1.5.7.20</t>
  </si>
  <si>
    <t>3.1.5.7.21</t>
  </si>
  <si>
    <t>3.1.5.7.1</t>
  </si>
  <si>
    <t>3.1.5.7.22</t>
  </si>
  <si>
    <t>3.1.5.7.23</t>
  </si>
  <si>
    <t>3.1.5.7.24</t>
  </si>
  <si>
    <t>3.1.5.7.25</t>
  </si>
  <si>
    <t>3.1.5.7.26</t>
  </si>
  <si>
    <t>3.1.5.7.27</t>
  </si>
  <si>
    <t>3.1.5.7.28</t>
  </si>
  <si>
    <t>3.1.5.7.29</t>
  </si>
  <si>
    <t>3.1.5.7.30</t>
  </si>
  <si>
    <t>3.1.5.8.1</t>
  </si>
  <si>
    <t>3.1.5.8.2</t>
  </si>
  <si>
    <t>3.1.5.8.3</t>
  </si>
  <si>
    <t>3.1.5.8.4</t>
  </si>
  <si>
    <t>3.1.5.8.5</t>
  </si>
  <si>
    <t>3.1.5.8.6</t>
  </si>
  <si>
    <t>3.1.5.8.7</t>
  </si>
  <si>
    <t>3.1.5.8.8</t>
  </si>
  <si>
    <t>3.1.5.8.9</t>
  </si>
  <si>
    <t>3.1.5.8.10</t>
  </si>
  <si>
    <t>3.1.5.8.11</t>
  </si>
  <si>
    <t>3.1.5.8.12</t>
  </si>
  <si>
    <t>3.1.5.8.13</t>
  </si>
  <si>
    <t>3.1.5.8.14</t>
  </si>
  <si>
    <t>3.1.5.8.15</t>
  </si>
  <si>
    <t>3.1.5.8.16</t>
  </si>
  <si>
    <t>3.1.5.8.17</t>
  </si>
  <si>
    <t>3.1.5.8.18</t>
  </si>
  <si>
    <t>3.1.5.8.19</t>
  </si>
  <si>
    <t>3.1.5.8.20</t>
  </si>
  <si>
    <t>3.1.5.8.21</t>
  </si>
  <si>
    <t>3.1.5.8.22</t>
  </si>
  <si>
    <t>3.1.5.8.23</t>
  </si>
  <si>
    <t>3.1.5.8.24</t>
  </si>
  <si>
    <t>3.1.5.8.25</t>
  </si>
  <si>
    <t>3.1.5.8.26</t>
  </si>
  <si>
    <t>3.1.5.8.27</t>
  </si>
  <si>
    <t>3.1.5.8.28</t>
  </si>
  <si>
    <t>3.1.5.8.29</t>
  </si>
  <si>
    <t>3.1.5.8.30</t>
  </si>
  <si>
    <t>3.1.6.1</t>
  </si>
  <si>
    <t>3.1.6.2</t>
  </si>
  <si>
    <t>3.1.6.3</t>
  </si>
  <si>
    <t>3.1.6.4</t>
  </si>
  <si>
    <t>3.1.6.5</t>
  </si>
  <si>
    <t>3.1.6.6</t>
  </si>
  <si>
    <t>3.1.7.1</t>
  </si>
  <si>
    <t>3.1.7.2</t>
  </si>
  <si>
    <t>3.1.7.3</t>
  </si>
  <si>
    <t>3.1.7.4</t>
  </si>
  <si>
    <t>3.1.7.5</t>
  </si>
  <si>
    <t>3.1.7.6</t>
  </si>
  <si>
    <t>3.1.7.7</t>
  </si>
  <si>
    <t>3.1.7.8</t>
  </si>
  <si>
    <t>3.1.7.9</t>
  </si>
  <si>
    <t>3.1.7.10</t>
  </si>
  <si>
    <t>3.1.7.11</t>
  </si>
  <si>
    <t>3.1.7.12</t>
  </si>
  <si>
    <t>3.1.7.13</t>
  </si>
  <si>
    <t>3.1.7.14</t>
  </si>
  <si>
    <t>3.1.7.15</t>
  </si>
  <si>
    <t>3.1.7.16</t>
  </si>
  <si>
    <t>3.1.7.17</t>
  </si>
  <si>
    <t>3.1.7.18</t>
  </si>
  <si>
    <t>3.1.7.19</t>
  </si>
  <si>
    <t>3.1.7.20</t>
  </si>
  <si>
    <t>3.1.7.21</t>
  </si>
  <si>
    <t>3.1.7.22</t>
  </si>
  <si>
    <t>3.1.7.23</t>
  </si>
  <si>
    <t>3.1.7.24</t>
  </si>
  <si>
    <t>3.1.7.25</t>
  </si>
  <si>
    <t>3.1.7.26</t>
  </si>
  <si>
    <t>3.1.7.27</t>
  </si>
  <si>
    <t>3.1.7.28</t>
  </si>
  <si>
    <t>3.1.7.29</t>
  </si>
  <si>
    <t>3.1.7.30</t>
  </si>
  <si>
    <t>3.1.8.1</t>
  </si>
  <si>
    <t>3.1.8.2</t>
  </si>
  <si>
    <t>3.1.8.3</t>
  </si>
  <si>
    <t>3.1.8.4</t>
  </si>
  <si>
    <t>3.1.8.5</t>
  </si>
  <si>
    <t>3.1.8.6</t>
  </si>
  <si>
    <t>3.1.8.7</t>
  </si>
  <si>
    <t>3.1.8.8</t>
  </si>
  <si>
    <t>3.1.8.9</t>
  </si>
  <si>
    <t>3.1.8.10</t>
  </si>
  <si>
    <t>3.1.8.11</t>
  </si>
  <si>
    <t>3.1.8.12</t>
  </si>
  <si>
    <t>3.1.8.13</t>
  </si>
  <si>
    <t>3.1.8.14</t>
  </si>
  <si>
    <t>3.1.8.15</t>
  </si>
  <si>
    <t>3.1.8.16</t>
  </si>
  <si>
    <t>3.1.8.17</t>
  </si>
  <si>
    <t>3.1.8.18</t>
  </si>
  <si>
    <t>3.1.8.19</t>
  </si>
  <si>
    <t>3.1.8.20</t>
  </si>
  <si>
    <t>3.1.8.21</t>
  </si>
  <si>
    <t>3.1.8.22</t>
  </si>
  <si>
    <t>3.1.8.23</t>
  </si>
  <si>
    <t>3.1.8.24</t>
  </si>
  <si>
    <t>3.1.8.25</t>
  </si>
  <si>
    <t>3.1.8.26</t>
  </si>
  <si>
    <t>3.1.8.27</t>
  </si>
  <si>
    <t>3.1.8.28</t>
  </si>
  <si>
    <t>3.1.8.29</t>
  </si>
  <si>
    <t>3.1.8.30</t>
  </si>
  <si>
    <t>3.1.9.1</t>
  </si>
  <si>
    <t>3.1.9.2</t>
  </si>
  <si>
    <t>3.1.9.3</t>
  </si>
  <si>
    <t>3.1.9.4</t>
  </si>
  <si>
    <t>3.1.9.5</t>
  </si>
  <si>
    <t>3.1.9.6</t>
  </si>
  <si>
    <t>3.1.9.7</t>
  </si>
  <si>
    <t>3.1.9.8</t>
  </si>
  <si>
    <t>3.1.9.9</t>
  </si>
  <si>
    <t>3.1.9.10</t>
  </si>
  <si>
    <t>3.1.9.11</t>
  </si>
  <si>
    <t>3.1.9.12</t>
  </si>
  <si>
    <t>3.1.9.13</t>
  </si>
  <si>
    <t>3.1.9.14</t>
  </si>
  <si>
    <t>3.1.9.15</t>
  </si>
  <si>
    <t>3.1.9.16</t>
  </si>
  <si>
    <t>3.1.9.17</t>
  </si>
  <si>
    <t>3.1.9.18</t>
  </si>
  <si>
    <t>3.1.9.19</t>
  </si>
  <si>
    <t>3.1.9.20</t>
  </si>
  <si>
    <t>3.1.9.21</t>
  </si>
  <si>
    <t>3.1.9.22</t>
  </si>
  <si>
    <t>3.1.9.23</t>
  </si>
  <si>
    <t>3.1.9.24</t>
  </si>
  <si>
    <t>3.1.9.25</t>
  </si>
  <si>
    <t>3.1.9.26</t>
  </si>
  <si>
    <t>3.1.9.27</t>
  </si>
  <si>
    <t>3.1.9.28</t>
  </si>
  <si>
    <t>3.1.9.29</t>
  </si>
  <si>
    <t>3.1.9.30</t>
  </si>
  <si>
    <t>3.1.10.1</t>
  </si>
  <si>
    <t>3.1.10.1.1</t>
  </si>
  <si>
    <t>3.1.10.1.2</t>
  </si>
  <si>
    <t>3.1.10.1.3</t>
  </si>
  <si>
    <t>3.1.10.1.4</t>
  </si>
  <si>
    <t>3.1.10.1.5</t>
  </si>
  <si>
    <t>3.1.10.1.6</t>
  </si>
  <si>
    <t>3.1.10.1.7</t>
  </si>
  <si>
    <t>3.1.10.1.8</t>
  </si>
  <si>
    <t>3.1.10.1.9</t>
  </si>
  <si>
    <t>3.1.10.1.10</t>
  </si>
  <si>
    <t>3.1.10.1.11</t>
  </si>
  <si>
    <t>3.1.10.1.12</t>
  </si>
  <si>
    <t>3.1.10.1.13</t>
  </si>
  <si>
    <t>3.1.10.1.14</t>
  </si>
  <si>
    <t>3.1.10.1.15</t>
  </si>
  <si>
    <t>3.1.10.1.16</t>
  </si>
  <si>
    <t>3.1.10.1.17</t>
  </si>
  <si>
    <t>3.1.10.1.18</t>
  </si>
  <si>
    <t>3.1.10.1.19</t>
  </si>
  <si>
    <t>3.1.10.1.20</t>
  </si>
  <si>
    <t>3.1.10.1.21</t>
  </si>
  <si>
    <t>3.1.10.1.22</t>
  </si>
  <si>
    <t>3.1.10.1.23</t>
  </si>
  <si>
    <t>3.1.10.1.24</t>
  </si>
  <si>
    <t>3.1.10.1.25</t>
  </si>
  <si>
    <t>3.1.10.1.26</t>
  </si>
  <si>
    <t>3.1.10.1.27</t>
  </si>
  <si>
    <t>3.1.10.1.28</t>
  </si>
  <si>
    <t>3.1.10.1.29</t>
  </si>
  <si>
    <t>3.1.10.1.30</t>
  </si>
  <si>
    <t>3.1.11.1</t>
  </si>
  <si>
    <t>3.1.11.2</t>
  </si>
  <si>
    <t>3.1.11.3</t>
  </si>
  <si>
    <t>3.1.11.4</t>
  </si>
  <si>
    <t>3.1.11.5</t>
  </si>
  <si>
    <t>3.1.11.6</t>
  </si>
  <si>
    <t>3.1.11.7</t>
  </si>
  <si>
    <t>3.1.11.8</t>
  </si>
  <si>
    <t>3.1.11.9</t>
  </si>
  <si>
    <t>3.1.11.10</t>
  </si>
  <si>
    <t>3.1.11.11</t>
  </si>
  <si>
    <t>3.1.11.12</t>
  </si>
  <si>
    <t>3.1.11.13</t>
  </si>
  <si>
    <t>3.1.11.14</t>
  </si>
  <si>
    <t>3.1.11.15</t>
  </si>
  <si>
    <t>3.1.11.16</t>
  </si>
  <si>
    <t>3.1.11.17</t>
  </si>
  <si>
    <t>3.1.11.18</t>
  </si>
  <si>
    <t>3.1.11.19</t>
  </si>
  <si>
    <t>3.1.11.20</t>
  </si>
  <si>
    <t>3.1.11.21</t>
  </si>
  <si>
    <t>3.1.11.22</t>
  </si>
  <si>
    <t>3.1.11.23</t>
  </si>
  <si>
    <t>3.1.11.24</t>
  </si>
  <si>
    <t>3.1.11.25</t>
  </si>
  <si>
    <t>3.1.11.26</t>
  </si>
  <si>
    <t>3.1.11.27</t>
  </si>
  <si>
    <t>3.1.11.28</t>
  </si>
  <si>
    <t>3.1.11.29</t>
  </si>
  <si>
    <t>3.1.11.30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</si>
</sst>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\(#,##0\);&quot;-&quot;;@"/>
    <numFmt numFmtId="165" formatCode="_-&quot;R$&quot;* #,##0.00_-;\-&quot;R$&quot;* #,##0.00_-;_-&quot;R$&quot;* &quot;-&quot;??_-;_-@_-"/>
    <numFmt numFmtId="166" formatCode="_ * #,##0.00_ ;_ * \-#,##0.00_ ;_ * &quot;-&quot;??_ ;_ @_ "/>
    <numFmt numFmtId="167" formatCode="0\+000"/>
    <numFmt numFmtId="168" formatCode="#,##0.000"/>
    <numFmt numFmtId="169" formatCode="#,##0.00_ ;\-#,##0.00\ "/>
  </numFmts>
  <fonts count="33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Segoe UI Semibold"/>
      <family val="2"/>
    </font>
    <font>
      <sz val="8"/>
      <name val="Segoe UI Semibold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8"/>
      <color theme="0"/>
      <name val="Segoe UI Semibold"/>
      <family val="2"/>
    </font>
    <font>
      <sz val="8"/>
      <color rgb="FFFFFFFF"/>
      <name val="Segoe UI Semibold"/>
      <family val="2"/>
    </font>
    <font>
      <sz val="10"/>
      <color rgb="FFFFFFFF"/>
      <name val="Segoe UI Semibold"/>
      <family val="2"/>
    </font>
    <font>
      <sz val="8.5"/>
      <color rgb="FFFFFFFF"/>
      <name val="Segoe UI Semibold"/>
      <family val="2"/>
    </font>
    <font>
      <sz val="8.5"/>
      <color theme="0"/>
      <name val="Segoe UI Semibold"/>
      <family val="2"/>
    </font>
    <font>
      <sz val="8"/>
      <color rgb="FF212529"/>
      <name val="Segoe UI Semibold"/>
      <family val="2"/>
    </font>
    <font>
      <sz val="8"/>
      <name val="Segoe UI"/>
      <family val="2"/>
    </font>
    <font>
      <sz val="8"/>
      <color rgb="FF000000"/>
      <name val="Segoe UI"/>
      <family val="2"/>
    </font>
    <font>
      <b/>
      <sz val="8"/>
      <color rgb="FF212529"/>
      <name val="Segoe UI Semibold"/>
      <family val="2"/>
    </font>
    <font>
      <b/>
      <sz val="8"/>
      <color theme="1"/>
      <name val="Segoe UI Semibold"/>
      <family val="2"/>
    </font>
    <font>
      <b/>
      <sz val="8"/>
      <name val="Segoe U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hadow/>
      <sz val="10"/>
      <color rgb="FF009748"/>
      <name val="Calibri"/>
      <family val="2"/>
      <scheme val="minor"/>
    </font>
    <font>
      <sz val="8.5"/>
      <name val="Segoe UI Semibold"/>
      <family val="2"/>
    </font>
    <font>
      <sz val="8"/>
      <color theme="1"/>
      <name val="Segoe UI"/>
      <family val="2"/>
    </font>
    <font>
      <sz val="8.5"/>
      <color theme="1"/>
      <name val="Segoe UI Semibold"/>
      <family val="2"/>
    </font>
    <font>
      <b/>
      <sz val="8"/>
      <color rgb="FF000000"/>
      <name val="Segoe UI Semibold"/>
      <family val="2"/>
    </font>
    <font>
      <b/>
      <sz val="8"/>
      <name val="Segoe UI Semibold"/>
      <family val="2"/>
    </font>
    <font>
      <sz val="8"/>
      <color rgb="FFFF0000"/>
      <name val="Segoe UI Semibold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9999"/>
        <bgColor rgb="FFF79646"/>
      </patternFill>
    </fill>
    <fill>
      <patternFill patternType="solid">
        <fgColor theme="9" tint="-0.249977111117893"/>
        <bgColor rgb="FFFBD4B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rgb="FFFBD4B4"/>
      </patternFill>
    </fill>
  </fills>
  <borders count="8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 style="thin">
        <color rgb="FF009999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rgb="FF009999"/>
      </bottom>
      <diagonal/>
    </border>
  </borders>
  <cellStyleXfs count="10">
    <xf numFmtId="0" fontId="0" fillId="0" borderId="0"/>
    <xf numFmtId="166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0" fillId="0" borderId="0"/>
    <xf numFmtId="0" fontId="5" fillId="0" borderId="0"/>
    <xf numFmtId="43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5" fontId="13" fillId="2" borderId="1" xfId="2" applyFont="1" applyFill="1" applyBorder="1" applyAlignment="1">
      <alignment horizontal="center" vertical="center" wrapText="1"/>
    </xf>
    <xf numFmtId="165" fontId="12" fillId="2" borderId="1" xfId="2" applyFont="1" applyFill="1" applyBorder="1" applyAlignment="1">
      <alignment horizontal="center" vertical="center" wrapText="1"/>
    </xf>
    <xf numFmtId="166" fontId="12" fillId="2" borderId="1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7" fontId="12" fillId="0" borderId="0" xfId="0" applyNumberFormat="1" applyFont="1" applyAlignment="1">
      <alignment horizontal="center" vertical="center" wrapText="1"/>
    </xf>
    <xf numFmtId="165" fontId="13" fillId="0" borderId="0" xfId="2" applyFont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165" fontId="16" fillId="4" borderId="2" xfId="2" applyFont="1" applyFill="1" applyBorder="1" applyAlignment="1">
      <alignment horizontal="center" vertical="center" wrapText="1"/>
    </xf>
    <xf numFmtId="164" fontId="12" fillId="5" borderId="3" xfId="3" applyNumberFormat="1" applyFont="1" applyFill="1" applyBorder="1" applyAlignment="1">
      <alignment horizontal="left" vertical="center"/>
    </xf>
    <xf numFmtId="165" fontId="12" fillId="5" borderId="3" xfId="2" applyFont="1" applyFill="1" applyBorder="1" applyAlignment="1">
      <alignment horizontal="center" vertical="center"/>
    </xf>
    <xf numFmtId="164" fontId="19" fillId="0" borderId="4" xfId="3" applyNumberFormat="1" applyFont="1" applyBorder="1" applyAlignment="1">
      <alignment horizontal="center" vertical="center"/>
    </xf>
    <xf numFmtId="164" fontId="19" fillId="0" borderId="4" xfId="3" applyNumberFormat="1" applyFont="1" applyBorder="1" applyAlignment="1">
      <alignment horizontal="left" vertical="center" wrapText="1"/>
    </xf>
    <xf numFmtId="165" fontId="19" fillId="0" borderId="4" xfId="2" applyFont="1" applyBorder="1" applyAlignment="1">
      <alignment horizontal="center" vertical="center"/>
    </xf>
    <xf numFmtId="165" fontId="19" fillId="0" borderId="4" xfId="2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left" vertical="center"/>
    </xf>
    <xf numFmtId="165" fontId="17" fillId="7" borderId="5" xfId="2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left" vertical="center"/>
    </xf>
    <xf numFmtId="165" fontId="20" fillId="6" borderId="4" xfId="2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left" vertical="center"/>
    </xf>
    <xf numFmtId="165" fontId="17" fillId="8" borderId="4" xfId="2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left" vertical="center"/>
    </xf>
    <xf numFmtId="165" fontId="17" fillId="9" borderId="5" xfId="2" applyFont="1" applyFill="1" applyBorder="1" applyAlignment="1">
      <alignment horizontal="center" vertical="center" wrapText="1"/>
    </xf>
    <xf numFmtId="0" fontId="5" fillId="0" borderId="0" xfId="4"/>
    <xf numFmtId="0" fontId="23" fillId="0" borderId="0" xfId="0" applyFont="1" applyProtection="1">
      <protection hidden="1"/>
    </xf>
    <xf numFmtId="0" fontId="23" fillId="0" borderId="0" xfId="0" applyFont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0" fontId="25" fillId="0" borderId="0" xfId="0" applyFont="1" applyAlignment="1">
      <alignment horizontal="center" vertical="center"/>
    </xf>
    <xf numFmtId="0" fontId="0" fillId="0" borderId="0" xfId="0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165" fontId="12" fillId="0" borderId="0" xfId="2" applyFont="1" applyFill="1" applyBorder="1" applyAlignment="1">
      <alignment horizontal="center" vertical="center" wrapText="1"/>
    </xf>
    <xf numFmtId="0" fontId="19" fillId="0" borderId="4" xfId="3" applyFont="1" applyBorder="1" applyAlignment="1">
      <alignment horizontal="left" vertical="center"/>
    </xf>
    <xf numFmtId="164" fontId="9" fillId="10" borderId="4" xfId="3" applyNumberFormat="1" applyFont="1" applyFill="1" applyBorder="1" applyAlignment="1">
      <alignment horizontal="center" vertical="center"/>
    </xf>
    <xf numFmtId="164" fontId="9" fillId="10" borderId="4" xfId="3" applyNumberFormat="1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166" fontId="17" fillId="7" borderId="4" xfId="1" applyFont="1" applyFill="1" applyBorder="1" applyAlignment="1">
      <alignment horizontal="center" vertical="center" wrapText="1"/>
    </xf>
    <xf numFmtId="0" fontId="9" fillId="0" borderId="0" xfId="3" applyFont="1"/>
    <xf numFmtId="0" fontId="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3" fontId="12" fillId="5" borderId="3" xfId="2" applyNumberFormat="1" applyFont="1" applyFill="1" applyBorder="1" applyAlignment="1">
      <alignment horizontal="center" vertical="center"/>
    </xf>
    <xf numFmtId="0" fontId="18" fillId="0" borderId="0" xfId="3" applyFont="1"/>
    <xf numFmtId="0" fontId="22" fillId="0" borderId="0" xfId="3" applyFont="1"/>
    <xf numFmtId="0" fontId="27" fillId="0" borderId="0" xfId="0" applyFont="1"/>
    <xf numFmtId="165" fontId="27" fillId="0" borderId="0" xfId="2" applyFont="1"/>
    <xf numFmtId="166" fontId="27" fillId="0" borderId="0" xfId="1" applyFont="1"/>
    <xf numFmtId="167" fontId="12" fillId="2" borderId="1" xfId="0" applyNumberFormat="1" applyFont="1" applyFill="1" applyBorder="1" applyAlignment="1">
      <alignment horizontal="center" vertical="center" wrapText="1"/>
    </xf>
    <xf numFmtId="166" fontId="12" fillId="0" borderId="0" xfId="1" applyFont="1" applyFill="1" applyBorder="1" applyAlignment="1">
      <alignment horizontal="center" vertical="center" wrapText="1"/>
    </xf>
    <xf numFmtId="168" fontId="16" fillId="4" borderId="2" xfId="0" applyNumberFormat="1" applyFont="1" applyFill="1" applyBorder="1" applyAlignment="1">
      <alignment horizontal="center" vertical="center" wrapText="1"/>
    </xf>
    <xf numFmtId="168" fontId="16" fillId="0" borderId="0" xfId="0" applyNumberFormat="1" applyFont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166" fontId="17" fillId="0" borderId="4" xfId="1" applyFont="1" applyFill="1" applyBorder="1" applyAlignment="1">
      <alignment horizontal="center" vertical="center" wrapText="1"/>
    </xf>
    <xf numFmtId="166" fontId="20" fillId="6" borderId="4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6" fontId="17" fillId="8" borderId="4" xfId="1" applyFont="1" applyFill="1" applyBorder="1" applyAlignment="1">
      <alignment horizontal="center" vertical="center" wrapText="1"/>
    </xf>
    <xf numFmtId="0" fontId="29" fillId="12" borderId="4" xfId="3" applyFont="1" applyFill="1" applyBorder="1" applyAlignment="1">
      <alignment horizontal="center" vertical="center"/>
    </xf>
    <xf numFmtId="164" fontId="29" fillId="12" borderId="4" xfId="3" applyNumberFormat="1" applyFont="1" applyFill="1" applyBorder="1" applyAlignment="1">
      <alignment horizontal="left" vertical="center" wrapText="1"/>
    </xf>
    <xf numFmtId="43" fontId="30" fillId="12" borderId="4" xfId="9" applyNumberFormat="1" applyFont="1" applyFill="1" applyBorder="1" applyAlignment="1">
      <alignment horizontal="center" vertical="center"/>
    </xf>
    <xf numFmtId="44" fontId="30" fillId="12" borderId="4" xfId="9" applyNumberFormat="1" applyFont="1" applyFill="1" applyBorder="1" applyAlignment="1">
      <alignment horizontal="center" vertical="center"/>
    </xf>
    <xf numFmtId="44" fontId="30" fillId="0" borderId="4" xfId="9" applyNumberFormat="1" applyFont="1" applyFill="1" applyBorder="1" applyAlignment="1">
      <alignment horizontal="center" vertical="center"/>
    </xf>
    <xf numFmtId="43" fontId="22" fillId="0" borderId="0" xfId="3" applyNumberFormat="1" applyFont="1"/>
    <xf numFmtId="0" fontId="30" fillId="0" borderId="0" xfId="3" applyFont="1"/>
    <xf numFmtId="43" fontId="18" fillId="0" borderId="4" xfId="9" applyNumberFormat="1" applyFont="1" applyBorder="1" applyAlignment="1">
      <alignment horizontal="center" vertical="center"/>
    </xf>
    <xf numFmtId="10" fontId="18" fillId="0" borderId="0" xfId="9" applyNumberFormat="1" applyFont="1" applyFill="1" applyBorder="1" applyAlignment="1">
      <alignment horizontal="center" vertical="center"/>
    </xf>
    <xf numFmtId="165" fontId="12" fillId="0" borderId="3" xfId="2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44" fontId="20" fillId="6" borderId="4" xfId="1" applyNumberFormat="1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left" vertical="center"/>
    </xf>
    <xf numFmtId="43" fontId="17" fillId="7" borderId="5" xfId="9" applyNumberFormat="1" applyFont="1" applyFill="1" applyBorder="1" applyAlignment="1">
      <alignment horizontal="center" vertical="center" wrapText="1"/>
    </xf>
    <xf numFmtId="166" fontId="19" fillId="0" borderId="4" xfId="1" applyFont="1" applyBorder="1" applyAlignment="1">
      <alignment horizontal="left" vertical="center" wrapText="1"/>
    </xf>
    <xf numFmtId="169" fontId="17" fillId="7" borderId="5" xfId="9" applyNumberFormat="1" applyFont="1" applyFill="1" applyBorder="1" applyAlignment="1">
      <alignment horizontal="right" vertical="center" wrapText="1"/>
    </xf>
    <xf numFmtId="2" fontId="20" fillId="6" borderId="4" xfId="0" applyNumberFormat="1" applyFont="1" applyFill="1" applyBorder="1" applyAlignment="1">
      <alignment horizontal="right" vertical="center" wrapText="1"/>
    </xf>
    <xf numFmtId="44" fontId="17" fillId="7" borderId="5" xfId="0" applyNumberFormat="1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 wrapText="1"/>
    </xf>
    <xf numFmtId="43" fontId="18" fillId="0" borderId="4" xfId="9" applyNumberFormat="1" applyFont="1" applyBorder="1" applyAlignment="1">
      <alignment horizontal="left" vertical="center"/>
    </xf>
    <xf numFmtId="0" fontId="17" fillId="7" borderId="5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/>
    </xf>
    <xf numFmtId="165" fontId="20" fillId="6" borderId="4" xfId="0" applyNumberFormat="1" applyFont="1" applyFill="1" applyBorder="1" applyAlignment="1">
      <alignment horizontal="center" vertical="center" wrapText="1"/>
    </xf>
    <xf numFmtId="165" fontId="20" fillId="0" borderId="4" xfId="0" applyNumberFormat="1" applyFont="1" applyBorder="1" applyAlignment="1">
      <alignment horizontal="center" vertical="center" wrapText="1"/>
    </xf>
    <xf numFmtId="4" fontId="9" fillId="10" borderId="4" xfId="3" applyNumberFormat="1" applyFont="1" applyFill="1" applyBorder="1" applyAlignment="1">
      <alignment horizontal="right" vertical="center"/>
    </xf>
    <xf numFmtId="165" fontId="9" fillId="10" borderId="5" xfId="1" applyNumberFormat="1" applyFont="1" applyFill="1" applyBorder="1" applyAlignment="1">
      <alignment horizontal="center" vertical="center" wrapText="1"/>
    </xf>
    <xf numFmtId="166" fontId="9" fillId="0" borderId="0" xfId="1" applyFont="1" applyFill="1" applyBorder="1" applyAlignment="1">
      <alignment horizontal="center" vertical="center"/>
    </xf>
    <xf numFmtId="10" fontId="31" fillId="7" borderId="4" xfId="9" applyNumberFormat="1" applyFont="1" applyFill="1" applyBorder="1" applyAlignment="1">
      <alignment horizontal="center" vertical="center" wrapText="1"/>
    </xf>
    <xf numFmtId="10" fontId="18" fillId="6" borderId="0" xfId="9" applyNumberFormat="1" applyFont="1" applyFill="1" applyBorder="1" applyAlignment="1">
      <alignment horizontal="center" vertical="center"/>
    </xf>
    <xf numFmtId="0" fontId="9" fillId="6" borderId="0" xfId="3" applyFont="1" applyFill="1"/>
    <xf numFmtId="164" fontId="9" fillId="13" borderId="3" xfId="3" applyNumberFormat="1" applyFont="1" applyFill="1" applyBorder="1" applyAlignment="1">
      <alignment horizontal="center" vertical="center"/>
    </xf>
    <xf numFmtId="164" fontId="9" fillId="13" borderId="3" xfId="3" applyNumberFormat="1" applyFont="1" applyFill="1" applyBorder="1" applyAlignment="1">
      <alignment horizontal="left" vertical="center"/>
    </xf>
    <xf numFmtId="166" fontId="9" fillId="13" borderId="3" xfId="1" applyFont="1" applyFill="1" applyBorder="1" applyAlignment="1">
      <alignment horizontal="center" vertical="center"/>
    </xf>
    <xf numFmtId="165" fontId="9" fillId="13" borderId="3" xfId="2" applyFont="1" applyFill="1" applyBorder="1" applyAlignment="1">
      <alignment horizontal="center" vertical="center"/>
    </xf>
    <xf numFmtId="0" fontId="7" fillId="6" borderId="0" xfId="0" applyFont="1" applyFill="1"/>
    <xf numFmtId="10" fontId="9" fillId="7" borderId="4" xfId="9" applyNumberFormat="1" applyFont="1" applyFill="1" applyBorder="1" applyAlignment="1">
      <alignment horizontal="center" vertical="center" wrapText="1"/>
    </xf>
    <xf numFmtId="166" fontId="30" fillId="6" borderId="4" xfId="1" applyFont="1" applyFill="1" applyBorder="1" applyAlignment="1">
      <alignment horizontal="center" vertical="center" wrapText="1"/>
    </xf>
    <xf numFmtId="165" fontId="30" fillId="6" borderId="4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65" fontId="18" fillId="0" borderId="4" xfId="2" applyFont="1" applyBorder="1" applyAlignment="1">
      <alignment horizontal="center" vertical="center"/>
    </xf>
    <xf numFmtId="165" fontId="18" fillId="0" borderId="4" xfId="2" applyFont="1" applyFill="1" applyBorder="1" applyAlignment="1">
      <alignment horizontal="center" vertical="center"/>
    </xf>
    <xf numFmtId="43" fontId="9" fillId="5" borderId="3" xfId="2" applyNumberFormat="1" applyFont="1" applyFill="1" applyBorder="1" applyAlignment="1">
      <alignment horizontal="center" vertical="center"/>
    </xf>
    <xf numFmtId="165" fontId="9" fillId="5" borderId="3" xfId="2" applyFont="1" applyFill="1" applyBorder="1" applyAlignment="1">
      <alignment horizontal="center" vertical="center"/>
    </xf>
    <xf numFmtId="165" fontId="9" fillId="0" borderId="3" xfId="2" applyFont="1" applyFill="1" applyBorder="1" applyAlignment="1">
      <alignment horizontal="center" vertical="center"/>
    </xf>
    <xf numFmtId="166" fontId="9" fillId="7" borderId="4" xfId="1" applyFont="1" applyFill="1" applyBorder="1" applyAlignment="1">
      <alignment horizontal="center" vertical="center" wrapText="1"/>
    </xf>
    <xf numFmtId="166" fontId="9" fillId="0" borderId="4" xfId="1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23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 wrapText="1"/>
    </xf>
    <xf numFmtId="0" fontId="28" fillId="7" borderId="0" xfId="0" applyFont="1" applyFill="1" applyAlignment="1">
      <alignment horizontal="center" vertical="center" wrapText="1"/>
    </xf>
    <xf numFmtId="0" fontId="28" fillId="7" borderId="6" xfId="0" applyFont="1" applyFill="1" applyBorder="1" applyAlignment="1">
      <alignment horizontal="center" vertical="center" wrapText="1"/>
    </xf>
    <xf numFmtId="0" fontId="28" fillId="7" borderId="7" xfId="0" applyFont="1" applyFill="1" applyBorder="1" applyAlignment="1">
      <alignment horizontal="center" vertical="center" wrapText="1"/>
    </xf>
    <xf numFmtId="169" fontId="17" fillId="8" borderId="5" xfId="9" applyNumberFormat="1" applyFont="1" applyFill="1" applyBorder="1" applyAlignment="1">
      <alignment horizontal="right" vertical="center" wrapText="1"/>
    </xf>
    <xf numFmtId="43" fontId="18" fillId="8" borderId="4" xfId="9" applyNumberFormat="1" applyFont="1" applyFill="1" applyBorder="1" applyAlignment="1">
      <alignment horizontal="center" vertical="center"/>
    </xf>
  </cellXfs>
  <cellStyles count="10">
    <cellStyle name="Comma" xfId="5" xr:uid="{00000000-0005-0000-0000-000000000000}"/>
    <cellStyle name="Moeda" xfId="2" builtinId="4"/>
    <cellStyle name="Normal" xfId="0" builtinId="0"/>
    <cellStyle name="Normal 2" xfId="4" xr:uid="{00000000-0005-0000-0000-000003000000}"/>
    <cellStyle name="Normal 87" xfId="3" xr:uid="{00000000-0005-0000-0000-000004000000}"/>
    <cellStyle name="Porcentagem 2" xfId="6" xr:uid="{00000000-0005-0000-0000-000005000000}"/>
    <cellStyle name="Porcentagem 2 2" xfId="7" xr:uid="{00000000-0005-0000-0000-000006000000}"/>
    <cellStyle name="Porcentagem 3" xfId="8" xr:uid="{00000000-0005-0000-0000-000007000000}"/>
    <cellStyle name="Porcentagem 4" xfId="9" xr:uid="{00000000-0005-0000-0000-000008000000}"/>
    <cellStyle name="Vírgula" xfId="1" builtinId="3"/>
  </cellStyles>
  <dxfs count="264"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  <dxf>
      <font>
        <color theme="0" tint="-0.34998626667073579"/>
      </font>
    </dxf>
    <dxf>
      <font>
        <color theme="8" tint="-0.499984740745262"/>
      </font>
      <fill>
        <patternFill>
          <bgColor rgb="FFE6F2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customXml" Target="../customXml/item1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customXml" Target="../customXml/item2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264584</xdr:colOff>
      <xdr:row>2</xdr:row>
      <xdr:rowOff>210608</xdr:rowOff>
    </xdr:from>
    <xdr:to>
      <xdr:col>4</xdr:col>
      <xdr:colOff>149648</xdr:colOff>
      <xdr:row>5</xdr:row>
      <xdr:rowOff>84667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73" r="-2330" b="-21791"/>
        <a:stretch/>
      </xdr:blipFill>
      <xdr:spPr bwMode="auto">
        <a:xfrm>
          <a:off x="264584" y="612775"/>
          <a:ext cx="2255731" cy="5090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</xdr:row>
      <xdr:rowOff>85725</xdr:rowOff>
    </xdr:from>
    <xdr:to>
      <xdr:col>4</xdr:col>
      <xdr:colOff>245956</xdr:colOff>
      <xdr:row>4</xdr:row>
      <xdr:rowOff>23284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73" r="-2330" b="-21791"/>
        <a:stretch/>
      </xdr:blipFill>
      <xdr:spPr bwMode="auto">
        <a:xfrm>
          <a:off x="428625" y="276225"/>
          <a:ext cx="2255731" cy="5090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5</xdr:row>
      <xdr:rowOff>247651</xdr:rowOff>
    </xdr:from>
    <xdr:to>
      <xdr:col>11</xdr:col>
      <xdr:colOff>314325</xdr:colOff>
      <xdr:row>18</xdr:row>
      <xdr:rowOff>38101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09600" y="1200151"/>
          <a:ext cx="6410325" cy="2952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100">
            <a:solidFill>
              <a:sysClr val="windowText" lastClr="000000"/>
            </a:solidFill>
          </a:endParaRPr>
        </a:p>
        <a:p>
          <a:pPr algn="ctr"/>
          <a:endParaRPr lang="pt-BR" sz="1100">
            <a:solidFill>
              <a:sysClr val="windowText" lastClr="000000"/>
            </a:solidFill>
          </a:endParaRPr>
        </a:p>
        <a:p>
          <a:pPr algn="ctr"/>
          <a:r>
            <a:rPr lang="pt-BR" sz="1100" b="1">
              <a:solidFill>
                <a:sysClr val="windowText" lastClr="000000"/>
              </a:solidFill>
            </a:rPr>
            <a:t>Anexo 14 </a:t>
          </a:r>
        </a:p>
        <a:p>
          <a:endParaRPr lang="pt-BR" sz="1100"/>
        </a:p>
        <a:p>
          <a:endParaRPr lang="pt-BR" sz="1100"/>
        </a:p>
        <a:p>
          <a:endParaRPr lang="pt-BR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/>
            <a:t>A aba "Anexo 14" apresenta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planilha contendo valores extraídos do Estudo de Engenharia do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EVTEA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 que serão utilizados para reequilíbrio econômico financeiro do contrato nos termos da Cláusula 30.4.1 do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Contrato</a:t>
          </a:r>
          <a:r>
            <a:rPr lang="pt-B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pt-BR">
            <a:effectLst/>
          </a:endParaRPr>
        </a:p>
        <a:p>
          <a:endParaRPr lang="pt-BR" sz="1100"/>
        </a:p>
        <a:p>
          <a:r>
            <a:rPr lang="pt-BR" sz="1100"/>
            <a:t>As informações contidadas neste Anexo, como descrição, quilometragens, anos de início e anos de fim, referentes à implantação de cada item do investimento previstos no Lote, são vinculantes nos termos previstos no CONTRATO e seus ANEXOS.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PLA/Works/MATRIZ/EAP/Curva%201%20folh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rencia%20de%20Pavimentos\Paragon%20II%201.10\indices%20caracterizador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rencia%20de%20Pavimentos\Paragon%20II%201.10\Graficos\CARACT%20PAV%20EXISTEN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c\Documents\02.%20Projetos\02.%20HR\01.%20Projetos\Bertioga\Transporte\Modelagem%20Financeira\Rev02%20-%2021.07.2015\OP0799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ardenparty\Orcamento\2008\2007\Or&#231;amento_2005\Plan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c\Desktop\PdcGesen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c\Desktop\FRQDFN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bras%20em%20andamento\Marcegaglia\PASTA%20008-99-1\Pasta%20inicial\PROPOSTAS\sanhidrel\Planilh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1-ccr\desenvolvimentooperacional$\Desenvolvimento%20e%20Tecnologia\Ricardo%20Penteado\Federais\Lote11\L11CustosREV2-Real\Lote11-adm%20REV2-Re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zagc-fls001\usuarios\bretas\Petrolina\PETROLINA\valuation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08%20-%20Simulador%20Centrovias%20-%20Finalizando%20-%20PUBLICADO%20DOE%2007%2012%20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Rodovias%20Estaduais/Minas%20Gerais%202019/3_Acompanhamento/12%20-%20Publica&#231;&#227;o%20-%2010-2022/Financeiro/Modelo%20de%20Viabilidade%20Financeira%20-%20L3%20(20221014).xlsb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Rodovias%20Estaduais/Minas%20Gerais%202019/3_Acompanhamento/09_Publica&#231;&#227;o%20-%2009-2021/Lote%201%20-%20P&#243;s-Minfra/Financeira/Modelo%20de%20Viabilidade%20Financeira%20Lote1%20-AMPLIADOxlsb.xlsb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IMULADOR%20-%20FINAL/LOTE%2003/Simulador%20Tebe%20-%20Final%20para%20Process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L12%20-%20VIAOESTE/SIMULADOR%20FINAL%20(EXCEL%20+%20WORD%20+%20PDF)/L12%20-%20Simulador%20Viaoeste%20-%20Final%20para%20Process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pereirapedrosa\Downloads\BR1-153_Cobertura%20Vegetal_R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ANALISE\EMPRESAS\TEL_SERV\Tele%20Centro%20Sul%20Participa&#231;&#245;es\Brazil%20Telecom%202001\BRP_1Q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NT\Temporary%20Internet%20Files\OLK3\WINDOWS\Temporary%20Internet%20Files\OLK8304\DEZ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~1/JOSECA~1/CONFIG~1/Temp/03.21%20-%203&#170;%20adeq%20rev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c_ciro\dg-ccc%20cs\CGSN\Planilha%20Ders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Rodovias%20Estaduais/Minas%20Gerais%202019/3_Acompanhamento/03_Produtos/0.7.%20Modelagem%20Eco-fin/Vers&#227;o%2010%20-%20110621/2.1.5.%20Financeiro/Modelo%20de%20Viabilidade%20Financeira%20-%20Lote%201%20%20CP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CONTRATOS/C2008-REVIS&#195;O%20E%20COMPLEMENTA&#199;&#195;O%20DO%20PMI%20CHAMAMENTO%2011_2015-TPI/OR&#199;AMENTO/C-1964_Quadro%20PER%20Valores%2001.06.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018\Projetos\S&#227;oPauloIFCRodovias%20SP\04.%20Dados\02.%20Dados%20Processados\Plano%20de%20neg&#243;cios\Quantitativos-duplica&#231;&#227;o-Lote%20D(20160811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05%20-%20Simulador%20Vianorte%20-%20Final%20para%20Processo%20-%20Procuradori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20%20-%20Simulador%20SPVias%20-%20Final%20Definitiv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FC3AE94\C-2025_OPEX%20R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22%20-%20Simulador%20Ecovias%20-%20CDHU%20como%20Fator%201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Users/claudino_borges/AppData/Local/Microsoft/Windows/Temporary%20Internet%20Files/Content.Outlook/42W8L9GA/Valoraserver/projetos/TELECOM/MODELS/PUBLISHED_MODELS/COL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personal/jpereirapedrosa_ifc_org/Documents/Rodovias/Anexo%20Produto%204_Estudos%20Econ&#244;micos-Financeiros_AlicancaTOAnapolisGO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iego.ferrette/OneDrive/Logit/IFC%20-%20SP%20Roads/Amplia&#231;&#245;es/P_Melhorias1%20-%20Trecho%2005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L12%20-%20VIAOESTE/SIMULADOR%20FINAL%20(EXCEL%20+%20WORD%20+%20PDF)/L12%20-%20Simulador%20Viaoeste%20-%20Final%20para%20Processo%20para%20impress&#227;o%20-%20procuradori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06%20-%20Simulador%20Intervias%20-%20Final%20para%20Process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10%20-%20Simulador%20Autovias%20-%20Altera&#231;&#227;o%20Final%20Walter%20-%2016%20nov%2020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11%20-%20Simulador%20Renovias%20-%20Final%20para%20Process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_server1\SYS\Dados\Martins\SidecoF\BPLAN%20M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L05%20-%20VIANORTE/SIMULADOR%20FINAL%20(EXCEL%20+%20WORD%20+%20PDF)/L05%20-%20Simulador%20Vianorte%20-%20Final%20para%20Processo%20-%20Procuradori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Analise\EMPRESAS\Water\Sanepar\prjbrs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e\castellar%20engenharia%20ltda\Documents%20and%20Settings\Castelar\Meus%20documentos\Backup%20Uni&#227;o%204-5%20(D)\OBRA%20CANOINHAS\Castellar%20Engenharia%20Ltda%20-%20CANOINHAS\FINAN&#199;AS\Uniao\Medi&#231;&#227;o%20Castellar\61MCBMI.DNI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garcia/Meus%20documentos/2007/modelo%20finance%20lotes/CD_RDO/RDO_Fluxo_p/RDO_TIR%2015_Out%203%20anos_Oeste_p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Users/bruna.melo/Documents/Fator%20D%20364.365%20pr&#233;%20AP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L09%20-%20TRI&#194;NGULO%20DO%20SOL/SIMULADOR%20FINAL%20(EXCEL%20+%20WORD%20+%20PDF)/L09%20-%20Simulador%20Tri&#226;ngulo%20do%20Sol%20-%20corrigido%20para%2022%20anos%20e%208%20mese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12%20-%20Simulador%20Viaoeste%20-%20Final%20para%20Processo%20para%20impress&#227;o%20-%20procuradori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IMULADOR%20-%20FINAL/LOTE%2006/Simulador%20-%20Intervias%20Final%20para%20Processo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My%20Received%20Files/Juros%20sobre%20o%20Capital%20Pr&#243;prio%20-%20Dez.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:/Applications/Microsoft%20Office%202011/Microsoft%20Excel.app/Contents/MacOS/Worksheet%20in%207140%20Patrim&#244;nio%20L&#237;quido%20-%2030%2009%202003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elipe/Desktop/SIMULADORES%20FINAIS%202006/L13%20-%20Simulador%20Colinas%20-%20Final%20para%20Process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ngelog\Controle%20de%20Contratos%20atualizado%20at&#233;%2025.05.2005.xls" TargetMode="External"/></Relationships>
</file>

<file path=xl/externalLinks/_rels/externalLink4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04.Operacional\Rodovias\Minas%20Gerais%202019\3_Acompanhamento\12%20-%20Publica&#231;&#227;o%20-%2010-2022\_Republica&#231;&#227;o%20mar-23\Financeiro\Modelo%20de%20Viabilidade%20Financeira%20-%20L3%20(20230130).xlsb" TargetMode="External"/><Relationship Id="rId1" Type="http://schemas.openxmlformats.org/officeDocument/2006/relationships/externalLinkPath" Target="/04.Operacional/Rodovias/Minas%20Gerais%202019/3_Acompanhamento/12%20-%20Publica&#231;&#227;o%20-%2010-2022/_Republica&#231;&#227;o%20mar-23/Financeiro/Modelo%20de%20Viabilidade%20Financeira%20-%20L3%20(20230130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>
        <row r="11">
          <cell r="F11">
            <v>1</v>
          </cell>
        </row>
        <row r="58">
          <cell r="AG58" t="e">
            <v>#DIV/0!</v>
          </cell>
        </row>
        <row r="60">
          <cell r="AE60" t="e">
            <v>#DIV/0!</v>
          </cell>
          <cell r="AF60" t="e">
            <v>#DIV/0!</v>
          </cell>
          <cell r="AG60" t="e">
            <v>#DIV/0!</v>
          </cell>
        </row>
        <row r="62">
          <cell r="AE62" t="e">
            <v>#DIV/0!</v>
          </cell>
          <cell r="AF62" t="e">
            <v>#DIV/0!</v>
          </cell>
          <cell r="AG62" t="e">
            <v>#DIV/0!</v>
          </cell>
        </row>
        <row r="64">
          <cell r="AE64" t="e">
            <v>#DIV/0!</v>
          </cell>
          <cell r="AF64" t="e">
            <v>#DIV/0!</v>
          </cell>
          <cell r="AG64" t="e">
            <v>#DIV/0!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Planilha"/>
      <sheetName val="Preâmbulo"/>
      <sheetName val="Mapa de Localização do trecho"/>
      <sheetName val="Justificativas"/>
      <sheetName val="PLANILHA RESUMO DO PATO"/>
      <sheetName val="Metodologia"/>
      <sheetName val="QUESTÕES AMBIENTAIS"/>
      <sheetName val="Mão de Obra"/>
      <sheetName val="CROQUIS"/>
      <sheetName val="MB"/>
      <sheetName val="PATO"/>
      <sheetName val="TLCB5"/>
      <sheetName val="TLMR"/>
      <sheetName val="calendário"/>
    </sheetNames>
    <sheetDataSet>
      <sheetData sheetId="0">
        <row r="3">
          <cell r="B3" t="str">
            <v>ISP</v>
          </cell>
          <cell r="C3" t="str">
            <v>ICDS</v>
          </cell>
          <cell r="D3" t="str">
            <v>ICDP</v>
          </cell>
          <cell r="E3" t="str">
            <v>ICDE</v>
          </cell>
        </row>
        <row r="4">
          <cell r="A4" t="str">
            <v>EXCELENTE</v>
          </cell>
          <cell r="B4">
            <v>0</v>
          </cell>
          <cell r="C4">
            <v>2.52</v>
          </cell>
          <cell r="D4">
            <v>1.1200000000000001</v>
          </cell>
          <cell r="E4">
            <v>0</v>
          </cell>
        </row>
        <row r="5">
          <cell r="A5" t="str">
            <v>BOM</v>
          </cell>
          <cell r="B5">
            <v>9.86</v>
          </cell>
          <cell r="C5">
            <v>32.18</v>
          </cell>
          <cell r="D5">
            <v>39.72</v>
          </cell>
          <cell r="E5">
            <v>8.2799999999999994</v>
          </cell>
        </row>
        <row r="6">
          <cell r="A6" t="str">
            <v>REGULAR</v>
          </cell>
          <cell r="B6">
            <v>75.14</v>
          </cell>
          <cell r="C6">
            <v>12.9</v>
          </cell>
          <cell r="D6">
            <v>44.48</v>
          </cell>
          <cell r="E6">
            <v>52.96</v>
          </cell>
        </row>
        <row r="7">
          <cell r="A7" t="str">
            <v>MAU</v>
          </cell>
          <cell r="B7">
            <v>0.32</v>
          </cell>
          <cell r="C7">
            <v>37.72</v>
          </cell>
          <cell r="D7">
            <v>0</v>
          </cell>
          <cell r="E7">
            <v>24.08</v>
          </cell>
        </row>
        <row r="8">
          <cell r="A8" t="str">
            <v>PÉSSIMO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Total</v>
          </cell>
          <cell r="B9">
            <v>85.32</v>
          </cell>
        </row>
      </sheetData>
      <sheetData sheetId="1"/>
      <sheetData sheetId="2" refreshError="1"/>
      <sheetData sheetId="3">
        <row r="3">
          <cell r="B3">
            <v>85.3199462890625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"/>
      <sheetName val="aux"/>
      <sheetName val="graficos"/>
      <sheetName val="graficos (2)"/>
      <sheetName val="DADOS"/>
      <sheetName val="p a t o 99 b"/>
    </sheetNames>
    <sheetDataSet>
      <sheetData sheetId="0"/>
      <sheetData sheetId="1">
        <row r="6">
          <cell r="B6">
            <v>11.439114391143912</v>
          </cell>
          <cell r="C6">
            <v>33.210332103321036</v>
          </cell>
          <cell r="D6">
            <v>9.9630996309963091</v>
          </cell>
          <cell r="E6">
            <v>37.269372693726936</v>
          </cell>
          <cell r="F6">
            <v>8.1180811808118083</v>
          </cell>
        </row>
        <row r="8">
          <cell r="B8">
            <v>36.531365313653133</v>
          </cell>
          <cell r="C8">
            <v>14.760147601476014</v>
          </cell>
          <cell r="D8">
            <v>4.7970479704797047</v>
          </cell>
          <cell r="E8">
            <v>36.531365313653133</v>
          </cell>
          <cell r="F8">
            <v>7.3800738007380069</v>
          </cell>
        </row>
        <row r="10">
          <cell r="B10">
            <v>11.439114391143912</v>
          </cell>
          <cell r="C10">
            <v>23.247232472324722</v>
          </cell>
          <cell r="D10">
            <v>9.9630996309963091</v>
          </cell>
          <cell r="E10">
            <v>3.3210332103321036</v>
          </cell>
          <cell r="F10">
            <v>52.02952029520295</v>
          </cell>
        </row>
        <row r="12">
          <cell r="B12">
            <v>0</v>
          </cell>
          <cell r="C12">
            <v>45.38745387453875</v>
          </cell>
          <cell r="D12">
            <v>1.107011070110701</v>
          </cell>
          <cell r="E12">
            <v>53.505535055350549</v>
          </cell>
          <cell r="F12">
            <v>0</v>
          </cell>
        </row>
        <row r="14">
          <cell r="B14">
            <v>0</v>
          </cell>
          <cell r="C14">
            <v>45.38745387453875</v>
          </cell>
          <cell r="D14">
            <v>1.107011070110701</v>
          </cell>
          <cell r="E14">
            <v>53.505535055350549</v>
          </cell>
          <cell r="F14">
            <v>0</v>
          </cell>
        </row>
        <row r="16">
          <cell r="B16">
            <v>100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22">
          <cell r="B22">
            <v>0</v>
          </cell>
          <cell r="C22">
            <v>46.494464944649444</v>
          </cell>
          <cell r="D22">
            <v>53.505535055350549</v>
          </cell>
          <cell r="E22">
            <v>0</v>
          </cell>
          <cell r="F22">
            <v>0</v>
          </cell>
          <cell r="I22">
            <v>0</v>
          </cell>
          <cell r="J22">
            <v>2.52</v>
          </cell>
          <cell r="K22">
            <v>2.9</v>
          </cell>
          <cell r="L22">
            <v>0</v>
          </cell>
          <cell r="M22">
            <v>0</v>
          </cell>
        </row>
        <row r="23">
          <cell r="B23" t="str">
            <v xml:space="preserve">  4 - 5</v>
          </cell>
          <cell r="C23" t="str">
            <v xml:space="preserve">  3 -   4</v>
          </cell>
          <cell r="D23" t="str">
            <v xml:space="preserve">  2 -   3</v>
          </cell>
          <cell r="E23" t="str">
            <v xml:space="preserve">  1 -   2</v>
          </cell>
          <cell r="F23" t="str">
            <v>0 -  1</v>
          </cell>
        </row>
        <row r="24">
          <cell r="B24">
            <v>46.494464944649444</v>
          </cell>
          <cell r="C24">
            <v>0</v>
          </cell>
          <cell r="D24">
            <v>4.7970479704797047</v>
          </cell>
          <cell r="E24">
            <v>48.708487084870846</v>
          </cell>
          <cell r="F24">
            <v>0</v>
          </cell>
          <cell r="I24">
            <v>2.52</v>
          </cell>
          <cell r="J24">
            <v>0</v>
          </cell>
          <cell r="K24">
            <v>0.26</v>
          </cell>
          <cell r="L24">
            <v>2.64</v>
          </cell>
          <cell r="M24">
            <v>0</v>
          </cell>
        </row>
        <row r="25">
          <cell r="B25" t="str">
            <v xml:space="preserve">  4 - 5</v>
          </cell>
          <cell r="C25" t="str">
            <v xml:space="preserve">  3 -   4</v>
          </cell>
          <cell r="D25" t="str">
            <v xml:space="preserve">  2 -   3</v>
          </cell>
          <cell r="E25" t="str">
            <v xml:space="preserve">  1 -   2</v>
          </cell>
          <cell r="F25" t="str">
            <v>0 -  1</v>
          </cell>
        </row>
        <row r="26">
          <cell r="B26">
            <v>54.243542435424352</v>
          </cell>
          <cell r="C26">
            <v>45.756457564575648</v>
          </cell>
          <cell r="D26">
            <v>0</v>
          </cell>
          <cell r="E26">
            <v>0</v>
          </cell>
          <cell r="F26">
            <v>0</v>
          </cell>
          <cell r="I26">
            <v>2.94</v>
          </cell>
          <cell r="J26">
            <v>2.48</v>
          </cell>
          <cell r="K26">
            <v>0</v>
          </cell>
          <cell r="L26">
            <v>0</v>
          </cell>
          <cell r="M26">
            <v>0</v>
          </cell>
        </row>
        <row r="27">
          <cell r="B27" t="str">
            <v xml:space="preserve">  4 - 5</v>
          </cell>
          <cell r="C27" t="str">
            <v xml:space="preserve">  3 -   4</v>
          </cell>
          <cell r="D27" t="str">
            <v xml:space="preserve">  2 -   3</v>
          </cell>
          <cell r="E27" t="str">
            <v xml:space="preserve">  1 -   2</v>
          </cell>
          <cell r="F27" t="str">
            <v>0 -  1</v>
          </cell>
        </row>
        <row r="28">
          <cell r="B28">
            <v>0</v>
          </cell>
          <cell r="C28">
            <v>0</v>
          </cell>
          <cell r="D28">
            <v>49.815498154981555</v>
          </cell>
          <cell r="E28">
            <v>50.184501845018445</v>
          </cell>
          <cell r="F28">
            <v>0</v>
          </cell>
          <cell r="I28">
            <v>0</v>
          </cell>
          <cell r="J28">
            <v>0</v>
          </cell>
          <cell r="K28">
            <v>2.7</v>
          </cell>
          <cell r="L28">
            <v>2.72</v>
          </cell>
          <cell r="M28">
            <v>0</v>
          </cell>
        </row>
        <row r="29">
          <cell r="B29" t="str">
            <v xml:space="preserve">  4 - 5</v>
          </cell>
          <cell r="C29" t="str">
            <v xml:space="preserve">  3 -   4</v>
          </cell>
          <cell r="D29" t="str">
            <v xml:space="preserve">  2 -   3</v>
          </cell>
          <cell r="E29" t="str">
            <v xml:space="preserve">  1 -   2</v>
          </cell>
          <cell r="F29" t="str">
            <v>0 -  1</v>
          </cell>
        </row>
      </sheetData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079907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ção"/>
      <sheetName val="Ano-base"/>
      <sheetName val="Dialog"/>
      <sheetName val="Premissas"/>
      <sheetName val="Demonstração de resultados"/>
      <sheetName val="Balanço patrimonial"/>
      <sheetName val="Fluxo de caixa"/>
      <sheetName val="Gráfico da demonstração de resu"/>
      <sheetName val="Gráfico do balanço patrimonial"/>
      <sheetName val="Gráfico do fluxo de caixa"/>
      <sheetName val="Gráfico do fluxo de caixa livre"/>
      <sheetName val="MyDialog"/>
      <sheetName val="VDlg"/>
      <sheetName val="Module1"/>
      <sheetName val="Input"/>
      <sheetName val="Controle"/>
      <sheetName val="aux"/>
      <sheetName val="$Interseções"/>
      <sheetName val="OP0799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IGESE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gg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étrica"/>
      <sheetName val="Hidráulica"/>
      <sheetName val="Tarifas"/>
      <sheetName val="Premissas"/>
      <sheetName val="Equip e Ferramentas"/>
      <sheetName val="Materiais"/>
      <sheetName val="Outros"/>
      <sheetName val="Listas Suspensas"/>
      <sheetName val="Dados"/>
      <sheetName val="EAIGESEN"/>
      <sheetName val="apoio"/>
      <sheetName val="Insumos"/>
      <sheetName val="Listas"/>
      <sheetName val="PLANILHA Pav 1 enviado rev 01"/>
      <sheetName val="PLANILHA Pav 1 enviado rev 02"/>
      <sheetName val="PLANILHA enviado"/>
      <sheetName val="PLANILHA final"/>
      <sheetName val="PLANILHA - caucionamento DAERP"/>
      <sheetName val="PLANILHA - caucionamento INFRA"/>
      <sheetName val="PLANILHA  - AUTEM"/>
      <sheetName val="PLANILHA ORÇAMENTO"/>
      <sheetName val="PLANILHA  - ENVIO COM SIN."/>
      <sheetName val="PLANILHA  - COMPARATIVA"/>
      <sheetName val="Empresas"/>
      <sheetName val="PLAN COMP - 1ª ROD"/>
      <sheetName val="PLAN COMP - 2ª ROD"/>
      <sheetName val="PLAN COMP - 3ª ROD "/>
      <sheetName val="RESUMO COMPARATIVO-TADEU"/>
      <sheetName val="RESUMO COMPARATIVO"/>
      <sheetName val="RESUMO"/>
      <sheetName val="PLANILHA ORÇAMENTO "/>
      <sheetName val="PLANILHA ORÇAMENTO-FINAL"/>
      <sheetName val="comp drenagem"/>
      <sheetName val="TERRAPLENAGEM"/>
      <sheetName val="TERRAPLENAGEM JOAQUIM CORRETO"/>
      <sheetName val="MATERIAL - ÁGUA - ESGOTO"/>
      <sheetName val="TUBO AGUA"/>
      <sheetName val="TUBO Ø 150 MM ESGOTO "/>
      <sheetName val="POÇO VISITA ESGOTO "/>
      <sheetName val="PAVIMENTAÇÃO  SUBLEITO"/>
      <sheetName val="PAVIMENTAÇÃO SOLO BRITA"/>
      <sheetName val="PAVIMENTAÇÃO  CBUQ"/>
      <sheetName val="DRENAGEM SANTANA"/>
      <sheetName val="TUBO DIAM 400 MM"/>
      <sheetName val="TUBO DIAM 500 MM"/>
      <sheetName val="TUBO DIAM 600 MM"/>
      <sheetName val="TUBO DIAM 800 MM"/>
      <sheetName val="TUBO DIAM 1000 MM"/>
      <sheetName val="TUBO DIAM 1200 MM"/>
      <sheetName val="TUBO DIAM 1500 MM"/>
      <sheetName val="POÇO DE VISITA"/>
      <sheetName val="BOCA DE LOBO"/>
      <sheetName val="RESUMO COMPARATIVO-TADEU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e11-adm REV2-Real"/>
      <sheetName val="#REF"/>
      <sheetName val="Premissas Macro"/>
      <sheetName val="Elétrica"/>
      <sheetName val="00 Cadastros"/>
      <sheetName val="ListaEncarregados"/>
      <sheetName val="Base Salários"/>
      <sheetName val="netherlands"/>
      <sheetName val="france"/>
      <sheetName val="italy"/>
      <sheetName val="uk"/>
      <sheetName val="EAIGESEN"/>
      <sheetName val="Ma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1"/>
      <sheetName val="1"/>
      <sheetName val="Resultados"/>
      <sheetName val="Painel de Controle"/>
      <sheetName val="SPE"/>
      <sheetName val="Valuation"/>
      <sheetName val="IS"/>
      <sheetName val="BS"/>
      <sheetName val="CF"/>
      <sheetName val="Funding"/>
      <sheetName val="Premissas Funding"/>
      <sheetName val="Balanço Prévio"/>
      <sheetName val="Entrada de Dados"/>
      <sheetName val="Sensib"/>
      <sheetName val="2"/>
      <sheetName val="Receitas"/>
      <sheetName val="Capex Estimado"/>
      <sheetName val="Capex Orçado"/>
      <sheetName val="Opex"/>
      <sheetName val="3"/>
      <sheetName val="Debt"/>
      <sheetName val="Auxiliar"/>
      <sheetName val="Resultados velho"/>
      <sheetName val="4"/>
      <sheetName val="Indicadores"/>
      <sheetName val="Rec Opex Capex"/>
      <sheetName val="Rec Totais (a)"/>
      <sheetName val="Rec Totais (b)"/>
      <sheetName val="Balanço"/>
      <sheetName val="Resultado"/>
      <sheetName val="Fluxos Acumulados"/>
      <sheetName val="Cap Dív"/>
      <sheetName val="DSCR - LTDE"/>
      <sheetName val="Rentabilidade"/>
      <sheetName val="Módulo2"/>
      <sheetName val="Módulo5"/>
      <sheetName val="#REF"/>
      <sheetName val="Controle"/>
      <sheetName val="Planilh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RELATA véio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FLUXO + DRE  Original 20 anos"/>
      <sheetName val="Fatores 20 anos"/>
      <sheetName val="Prorrogação - 21 anos"/>
      <sheetName val="Comparativo de Merc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4">
          <cell r="F54" t="str">
            <v>ESTUDO DO REEQUILÍBRIO ECONÔMICO-FINANCEIRO</v>
          </cell>
        </row>
        <row r="55">
          <cell r="F55" t="str">
            <v>DA CONCESSIONÁRIA CENTROVIAS</v>
          </cell>
        </row>
        <row r="56">
          <cell r="F56" t="str">
            <v>Versão: A-001 - novembro/2006</v>
          </cell>
        </row>
        <row r="57">
          <cell r="F57" t="str">
            <v>Valores a Preço de: julho/1997</v>
          </cell>
        </row>
        <row r="64">
          <cell r="B64" t="str">
            <v>RESUMO DOS DESEQUILIBRIOS NO CONTRATO EM VPL (Milhares de Reais)</v>
          </cell>
        </row>
        <row r="66">
          <cell r="B66" t="str">
            <v>FATOR</v>
          </cell>
          <cell r="C66" t="str">
            <v>DISCRIMINAÇÃO</v>
          </cell>
          <cell r="G66" t="str">
            <v>VPL (a)</v>
          </cell>
          <cell r="H66">
            <v>9</v>
          </cell>
          <cell r="I66" t="str">
            <v>TIR (b)</v>
          </cell>
        </row>
        <row r="67">
          <cell r="B67" t="str">
            <v>FATOR 1</v>
          </cell>
          <cell r="C67" t="str">
            <v xml:space="preserve">1ª Adequação - Investimentos </v>
          </cell>
          <cell r="G67">
            <v>7811.8327730112942</v>
          </cell>
          <cell r="H67">
            <v>39180.664714913</v>
          </cell>
          <cell r="I67">
            <v>0.21023160732615426</v>
          </cell>
        </row>
        <row r="68">
          <cell r="B68" t="str">
            <v>FATOR 2</v>
          </cell>
          <cell r="C68" t="str">
            <v>2ª Adequação - Investimentos</v>
          </cell>
          <cell r="G68">
            <v>5637.9697030273628</v>
          </cell>
          <cell r="H68">
            <v>28277.538322418641</v>
          </cell>
          <cell r="I68">
            <v>0.20598873521023017</v>
          </cell>
        </row>
        <row r="69">
          <cell r="B69" t="str">
            <v>FATOR 3</v>
          </cell>
          <cell r="C69" t="str">
            <v>Perda Rec.: Atraso no Início de Op. de 4 Pr. Ped.: Brotas, 2 Córegos, Jaú e Rio Claro.</v>
          </cell>
          <cell r="G69">
            <v>-1071.4817034243747</v>
          </cell>
          <cell r="H69">
            <v>-5374.0737404253678</v>
          </cell>
          <cell r="I69">
            <v>0.1945499872564603</v>
          </cell>
        </row>
        <row r="70">
          <cell r="B70" t="str">
            <v>FATOR 4</v>
          </cell>
          <cell r="C70" t="str">
            <v>Alteração do ISS-QN</v>
          </cell>
          <cell r="G70">
            <v>-4424.2255149986759</v>
          </cell>
          <cell r="H70">
            <v>-22189.939488362343</v>
          </cell>
          <cell r="I70">
            <v>0.18912163126285772</v>
          </cell>
        </row>
        <row r="71">
          <cell r="B71" t="str">
            <v>FATOR 5</v>
          </cell>
          <cell r="C71" t="str">
            <v xml:space="preserve">3ª Adequação - Investimentos </v>
          </cell>
          <cell r="G71">
            <v>19565.728657955784</v>
          </cell>
          <cell r="H71">
            <v>98132.957620241417</v>
          </cell>
          <cell r="I71">
            <v>0.23344577335028208</v>
          </cell>
        </row>
        <row r="72">
          <cell r="B72" t="str">
            <v>FATOR 6</v>
          </cell>
          <cell r="C72" t="str">
            <v xml:space="preserve">4ª Adequação - Investimentos </v>
          </cell>
          <cell r="G72">
            <v>-6830.8989532222849</v>
          </cell>
          <cell r="H72">
            <v>-34260.738723479277</v>
          </cell>
          <cell r="I72">
            <v>0.18540676252003005</v>
          </cell>
        </row>
        <row r="73">
          <cell r="B73" t="str">
            <v>FATOR 7</v>
          </cell>
          <cell r="C73" t="str">
            <v xml:space="preserve">5ª Adequação - Investimentos </v>
          </cell>
          <cell r="G73">
            <v>99.008243137626764</v>
          </cell>
          <cell r="H73">
            <v>496.58113417251104</v>
          </cell>
          <cell r="I73">
            <v>0.19638277318961844</v>
          </cell>
        </row>
        <row r="74">
          <cell r="B74" t="str">
            <v>FATOR 8</v>
          </cell>
          <cell r="C74" t="str">
            <v>Perda de Receita: Atraso na Obtenção da Licença Prévia para Duplicação da Rodovia SP-225</v>
          </cell>
          <cell r="G74">
            <v>-5763.5610634581963</v>
          </cell>
          <cell r="H74">
            <v>-28907.448501900559</v>
          </cell>
          <cell r="I74">
            <v>0.18718551443895501</v>
          </cell>
        </row>
        <row r="75">
          <cell r="B75" t="str">
            <v>FATOR 9</v>
          </cell>
          <cell r="C75" t="str">
            <v>Parcelamento do Reajuste Tarifário de Julho/2003.</v>
          </cell>
          <cell r="G75">
            <v>-551.22810835863038</v>
          </cell>
          <cell r="H75">
            <v>-2764.7140335173694</v>
          </cell>
          <cell r="I75">
            <v>0.19535677632816853</v>
          </cell>
        </row>
        <row r="76">
          <cell r="B76" t="str">
            <v>FATOR 10</v>
          </cell>
          <cell r="C76" t="str">
            <v>Majoração do PIS</v>
          </cell>
          <cell r="G76">
            <v>-132.42357806902194</v>
          </cell>
          <cell r="H76">
            <v>-664.17753214031256</v>
          </cell>
          <cell r="I76">
            <v>0.19601696104492267</v>
          </cell>
        </row>
        <row r="77">
          <cell r="B77" t="str">
            <v>FATOR 11</v>
          </cell>
          <cell r="C77" t="str">
            <v>Majoração da COFINS</v>
          </cell>
          <cell r="G77">
            <v>-2757.3278482381793</v>
          </cell>
          <cell r="H77">
            <v>-13829.525166508123</v>
          </cell>
          <cell r="I77">
            <v>0.19188235840781609</v>
          </cell>
        </row>
        <row r="78">
          <cell r="B78" t="str">
            <v>FATOR 12</v>
          </cell>
          <cell r="C78" t="str">
            <v>6ª Adequação - Investimentos</v>
          </cell>
          <cell r="G78">
            <v>-887.33043386826785</v>
          </cell>
          <cell r="H78">
            <v>-4450.4532074525277</v>
          </cell>
          <cell r="I78">
            <v>0.19482266977429685</v>
          </cell>
        </row>
        <row r="79">
          <cell r="B79" t="str">
            <v>FATOR 13</v>
          </cell>
          <cell r="C79" t="str">
            <v>7ª Adequação - Investimentos</v>
          </cell>
          <cell r="G79">
            <v>-12140.613822546436</v>
          </cell>
          <cell r="H79">
            <v>-60891.89738646528</v>
          </cell>
          <cell r="I79">
            <v>0.17716869574852698</v>
          </cell>
        </row>
        <row r="80">
          <cell r="B80" t="str">
            <v>FATOR 14</v>
          </cell>
          <cell r="C80">
            <v>0</v>
          </cell>
          <cell r="G80">
            <v>4.561820756655673E-12</v>
          </cell>
          <cell r="H80">
            <v>2.2880055775586972E-11</v>
          </cell>
          <cell r="I80">
            <v>0.19622591542551976</v>
          </cell>
        </row>
        <row r="81">
          <cell r="B81" t="str">
            <v>FATOR 15</v>
          </cell>
          <cell r="C81">
            <v>0</v>
          </cell>
          <cell r="G81">
            <v>4.561820756655673E-12</v>
          </cell>
          <cell r="H81">
            <v>2.2880055775586972E-11</v>
          </cell>
          <cell r="I81">
            <v>0.19622591542551976</v>
          </cell>
        </row>
        <row r="82">
          <cell r="B82" t="str">
            <v>TOTAL GERAL</v>
          </cell>
          <cell r="G82">
            <v>-1444.5516490519949</v>
          </cell>
          <cell r="H82">
            <v>-7245.2259885055664</v>
          </cell>
          <cell r="I82">
            <v>0.19258577291230816</v>
          </cell>
        </row>
        <row r="83">
          <cell r="B83" t="str">
            <v>(a) reperesenta apenas o VPL do fluxo de caixa do fator utilizando a tir original do projeto</v>
          </cell>
        </row>
        <row r="84">
          <cell r="B84" t="str">
            <v>(b) representa a tir do fluxo de caixa do projeto mais o fluxo de caixa do fator</v>
          </cell>
        </row>
        <row r="86">
          <cell r="B86" t="str">
            <v>ALTERNATIVAS UTILIZADAS PARA O REEQUILIBRIO DO CONTRATO</v>
          </cell>
        </row>
        <row r="88">
          <cell r="B88" t="str">
            <v>Projeta o Contrato Original até:</v>
          </cell>
          <cell r="F88">
            <v>21</v>
          </cell>
        </row>
        <row r="90">
          <cell r="B90" t="str">
            <v>Reajuste na Receita Base  de:</v>
          </cell>
          <cell r="F90">
            <v>0</v>
          </cell>
        </row>
        <row r="92">
          <cell r="B92" t="str">
            <v>Considera o Reajuste a Partir do:</v>
          </cell>
          <cell r="F92">
            <v>9</v>
          </cell>
        </row>
        <row r="94">
          <cell r="B94" t="str">
            <v>EFEITOS NOS RESULTADOS PROJETADOS</v>
          </cell>
        </row>
        <row r="96">
          <cell r="B96" t="str">
            <v>TIR Original do Contrato (ao ano)</v>
          </cell>
          <cell r="J96">
            <v>0.19622591542551976</v>
          </cell>
        </row>
        <row r="98">
          <cell r="B98" t="str">
            <v>TIR Resultante dos Desequilibrio no Contrato Original (ao ano)</v>
          </cell>
          <cell r="J98">
            <v>0.19258577291230816</v>
          </cell>
        </row>
        <row r="100">
          <cell r="B100" t="str">
            <v>Diferença entre a TIR Original x TIR Desequilibrios</v>
          </cell>
          <cell r="J100">
            <v>-3.6401425132115972E-3</v>
          </cell>
        </row>
        <row r="102">
          <cell r="B102" t="str">
            <v>TIR Resultante das Alternativas Utilizadas para o Reequilibrio (ao ano)</v>
          </cell>
          <cell r="J102">
            <v>0.19648465696080991</v>
          </cell>
        </row>
        <row r="104">
          <cell r="B104" t="str">
            <v>GRAFICOS COMPARATIVOS DOS AJUSTES NOS DESEQUILIBRIOS NO CONTRATO ORIGINAL</v>
          </cell>
        </row>
        <row r="133">
          <cell r="B133" t="str">
            <v>SALDO DO FLUXO DE CAIXA DOS FATORES DE DESEQUILIBRIO (MIlhares de Reais)</v>
          </cell>
        </row>
        <row r="135">
          <cell r="B135" t="str">
            <v>DISCRIMINAÇÃO</v>
          </cell>
          <cell r="F135" t="str">
            <v>VPL</v>
          </cell>
          <cell r="G135" t="str">
            <v>TIR</v>
          </cell>
          <cell r="H135">
            <v>1</v>
          </cell>
          <cell r="I135">
            <v>2</v>
          </cell>
          <cell r="J135">
            <v>3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8</v>
          </cell>
          <cell r="P135">
            <v>9</v>
          </cell>
          <cell r="Q135">
            <v>10</v>
          </cell>
          <cell r="R135">
            <v>11</v>
          </cell>
          <cell r="S135">
            <v>12</v>
          </cell>
          <cell r="T135">
            <v>13</v>
          </cell>
          <cell r="U135">
            <v>14</v>
          </cell>
          <cell r="V135">
            <v>15</v>
          </cell>
          <cell r="W135">
            <v>16</v>
          </cell>
          <cell r="X135">
            <v>17</v>
          </cell>
          <cell r="Y135">
            <v>18</v>
          </cell>
          <cell r="Z135">
            <v>19</v>
          </cell>
          <cell r="AA135">
            <v>20</v>
          </cell>
        </row>
        <row r="136">
          <cell r="B136" t="str">
            <v>(=)Fluxo de Caixa do Projeto Original</v>
          </cell>
          <cell r="F136">
            <v>4.561820756655673E-12</v>
          </cell>
          <cell r="G136">
            <v>0.19622591542551976</v>
          </cell>
          <cell r="H136">
            <v>-40506.852715000001</v>
          </cell>
          <cell r="I136">
            <v>-35958.664620000025</v>
          </cell>
          <cell r="J136">
            <v>-54779.031799999997</v>
          </cell>
          <cell r="K136">
            <v>-17023.817125000016</v>
          </cell>
          <cell r="L136">
            <v>27136.663839999994</v>
          </cell>
          <cell r="M136">
            <v>42514.257864999992</v>
          </cell>
          <cell r="N136">
            <v>44713.449419999997</v>
          </cell>
          <cell r="O136">
            <v>48106.873445000005</v>
          </cell>
          <cell r="P136">
            <v>48677.401234999998</v>
          </cell>
          <cell r="Q136">
            <v>28246.870280000003</v>
          </cell>
          <cell r="R136">
            <v>22497.099325000003</v>
          </cell>
          <cell r="S136">
            <v>47553.494644999999</v>
          </cell>
          <cell r="T136">
            <v>56178.982394999999</v>
          </cell>
          <cell r="U136">
            <v>58245.413950000002</v>
          </cell>
          <cell r="V136">
            <v>58737.155505000002</v>
          </cell>
          <cell r="W136">
            <v>62468.880785000001</v>
          </cell>
          <cell r="X136">
            <v>64677.812340000004</v>
          </cell>
          <cell r="Y136">
            <v>47365.081384999998</v>
          </cell>
          <cell r="Z136">
            <v>53663.59917500001</v>
          </cell>
          <cell r="AA136">
            <v>68320.989474999995</v>
          </cell>
        </row>
        <row r="137">
          <cell r="B137" t="str">
            <v>(+)Desequilibrio do Projeto Original (a)</v>
          </cell>
        </row>
        <row r="138">
          <cell r="B138" t="str">
            <v xml:space="preserve">1ª Adequação - Investimentos </v>
          </cell>
        </row>
        <row r="139">
          <cell r="B139" t="str">
            <v>Fluxo de Caixa do Fator</v>
          </cell>
          <cell r="H139">
            <v>31469.420000000002</v>
          </cell>
          <cell r="I139">
            <v>3006.96</v>
          </cell>
          <cell r="J139">
            <v>-39238.400000000001</v>
          </cell>
          <cell r="K139">
            <v>4762.7799999999988</v>
          </cell>
          <cell r="L139">
            <v>1.4299999999998363</v>
          </cell>
          <cell r="M139">
            <v>-0.45999999999992269</v>
          </cell>
          <cell r="N139">
            <v>-0.26999999999992497</v>
          </cell>
          <cell r="O139">
            <v>1.9999999999924967E-2</v>
          </cell>
          <cell r="P139">
            <v>-0.25999999999999091</v>
          </cell>
          <cell r="Q139">
            <v>-0.89000000000118007</v>
          </cell>
          <cell r="R139">
            <v>0.28999999999905413</v>
          </cell>
          <cell r="S139">
            <v>0.74999999999954525</v>
          </cell>
          <cell r="T139">
            <v>0.20000000000004547</v>
          </cell>
          <cell r="U139">
            <v>-0.20999999999986585</v>
          </cell>
          <cell r="V139">
            <v>0.47000000000002728</v>
          </cell>
          <cell r="W139">
            <v>-0.92000000000007276</v>
          </cell>
          <cell r="X139">
            <v>6.9999999999936335E-2</v>
          </cell>
          <cell r="Y139">
            <v>-0.35999999999842203</v>
          </cell>
          <cell r="Z139">
            <v>0.16999999999825377</v>
          </cell>
          <cell r="AA139">
            <v>-0.80999999999993122</v>
          </cell>
        </row>
        <row r="140">
          <cell r="B140" t="str">
            <v>Somatoria com Projeto Original</v>
          </cell>
          <cell r="F140">
            <v>7811.8327730112942</v>
          </cell>
          <cell r="G140">
            <v>0.21023160732615426</v>
          </cell>
          <cell r="H140">
            <v>-9037.432714999999</v>
          </cell>
          <cell r="I140">
            <v>-32951.704620000026</v>
          </cell>
          <cell r="J140">
            <v>-94017.431799999991</v>
          </cell>
          <cell r="K140">
            <v>-12261.037125000017</v>
          </cell>
          <cell r="L140">
            <v>27138.093839999994</v>
          </cell>
          <cell r="M140">
            <v>42513.797864999993</v>
          </cell>
          <cell r="N140">
            <v>44713.17942</v>
          </cell>
          <cell r="O140">
            <v>48106.893445000002</v>
          </cell>
          <cell r="P140">
            <v>48677.141234999996</v>
          </cell>
          <cell r="Q140">
            <v>28245.980280000003</v>
          </cell>
          <cell r="R140">
            <v>22497.389325000004</v>
          </cell>
          <cell r="S140">
            <v>47554.244644999999</v>
          </cell>
          <cell r="T140">
            <v>56179.182394999996</v>
          </cell>
          <cell r="U140">
            <v>58245.203950000003</v>
          </cell>
          <cell r="V140">
            <v>58737.625505000004</v>
          </cell>
          <cell r="W140">
            <v>62467.960785000003</v>
          </cell>
          <cell r="X140">
            <v>64677.882340000004</v>
          </cell>
          <cell r="Y140">
            <v>47364.721384999997</v>
          </cell>
          <cell r="Z140">
            <v>53663.769175000009</v>
          </cell>
          <cell r="AA140">
            <v>68320.179474999997</v>
          </cell>
        </row>
        <row r="141">
          <cell r="B141" t="str">
            <v>2ª Adequação - Investimentos</v>
          </cell>
        </row>
        <row r="142">
          <cell r="B142" t="str">
            <v>Fluxo de Caixa do Fator</v>
          </cell>
          <cell r="H142">
            <v>-970.89540000000056</v>
          </cell>
          <cell r="I142">
            <v>14850.151399999999</v>
          </cell>
          <cell r="J142">
            <v>39211.631299999994</v>
          </cell>
          <cell r="K142">
            <v>-38990.630200000007</v>
          </cell>
          <cell r="L142">
            <v>-26572.813318749999</v>
          </cell>
          <cell r="M142">
            <v>4979.6906812499983</v>
          </cell>
          <cell r="N142">
            <v>699.48888124999849</v>
          </cell>
          <cell r="O142">
            <v>711.13028124999937</v>
          </cell>
          <cell r="P142">
            <v>-3237.709818750001</v>
          </cell>
          <cell r="Q142">
            <v>18739.88228125</v>
          </cell>
          <cell r="R142">
            <v>6890.3603812500005</v>
          </cell>
          <cell r="S142">
            <v>-11319.331418749998</v>
          </cell>
          <cell r="T142">
            <v>-3996.7373187499998</v>
          </cell>
          <cell r="U142">
            <v>-4104.5347187500001</v>
          </cell>
          <cell r="V142">
            <v>-1688.9839187499999</v>
          </cell>
          <cell r="W142">
            <v>-4181.1428187499996</v>
          </cell>
          <cell r="X142">
            <v>-11466.782818749998</v>
          </cell>
          <cell r="Y142">
            <v>-484.87661875000219</v>
          </cell>
          <cell r="Z142">
            <v>9668.5001812499995</v>
          </cell>
          <cell r="AA142">
            <v>6689.9251812500015</v>
          </cell>
        </row>
        <row r="143">
          <cell r="B143" t="str">
            <v>Somatoria com Projeto Original</v>
          </cell>
          <cell r="F143">
            <v>5637.9697030273628</v>
          </cell>
          <cell r="G143">
            <v>0.20598873521023017</v>
          </cell>
          <cell r="H143">
            <v>-41477.748115000002</v>
          </cell>
          <cell r="I143">
            <v>-21108.513220000026</v>
          </cell>
          <cell r="J143">
            <v>-15567.400500000003</v>
          </cell>
          <cell r="K143">
            <v>-56014.447325000023</v>
          </cell>
          <cell r="L143">
            <v>563.85052124999493</v>
          </cell>
          <cell r="M143">
            <v>47493.948546249987</v>
          </cell>
          <cell r="N143">
            <v>45412.938301249997</v>
          </cell>
          <cell r="O143">
            <v>48818.003726250005</v>
          </cell>
          <cell r="P143">
            <v>45439.691416249996</v>
          </cell>
          <cell r="Q143">
            <v>46986.752561250003</v>
          </cell>
          <cell r="R143">
            <v>29387.459706250003</v>
          </cell>
          <cell r="S143">
            <v>36234.163226249999</v>
          </cell>
          <cell r="T143">
            <v>52182.245076250001</v>
          </cell>
          <cell r="U143">
            <v>54140.879231250001</v>
          </cell>
          <cell r="V143">
            <v>57048.171586250006</v>
          </cell>
          <cell r="W143">
            <v>58287.737966250003</v>
          </cell>
          <cell r="X143">
            <v>53211.029521250006</v>
          </cell>
          <cell r="Y143">
            <v>46880.204766249997</v>
          </cell>
          <cell r="Z143">
            <v>63332.099356250008</v>
          </cell>
          <cell r="AA143">
            <v>75010.914656249995</v>
          </cell>
        </row>
        <row r="144">
          <cell r="B144" t="str">
            <v>Perda Rec.: Atraso no Início de Op. de 4 Pr. Ped.: Brotas, 2 Córegos, Jaú e Rio Claro.</v>
          </cell>
        </row>
        <row r="145">
          <cell r="B145" t="str">
            <v>Fluxo de Caixa do Fator</v>
          </cell>
          <cell r="H145">
            <v>-1281.7341815405362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</row>
        <row r="146">
          <cell r="B146" t="str">
            <v>Somatoria com Projeto Original</v>
          </cell>
          <cell r="F146">
            <v>-1071.4817034243747</v>
          </cell>
          <cell r="G146">
            <v>0.1945499872564603</v>
          </cell>
          <cell r="H146">
            <v>-41788.586896540539</v>
          </cell>
          <cell r="I146">
            <v>-35958.664620000025</v>
          </cell>
          <cell r="J146">
            <v>-54779.031799999997</v>
          </cell>
          <cell r="K146">
            <v>-17023.817125000016</v>
          </cell>
          <cell r="L146">
            <v>27136.663839999994</v>
          </cell>
          <cell r="M146">
            <v>42514.257864999992</v>
          </cell>
          <cell r="N146">
            <v>44713.449419999997</v>
          </cell>
          <cell r="O146">
            <v>48106.873445000005</v>
          </cell>
          <cell r="P146">
            <v>48677.401234999998</v>
          </cell>
          <cell r="Q146">
            <v>28246.870280000003</v>
          </cell>
          <cell r="R146">
            <v>22497.099325000003</v>
          </cell>
          <cell r="S146">
            <v>47553.494644999999</v>
          </cell>
          <cell r="T146">
            <v>56178.982394999999</v>
          </cell>
          <cell r="U146">
            <v>58245.413950000002</v>
          </cell>
          <cell r="V146">
            <v>58737.155505000002</v>
          </cell>
          <cell r="W146">
            <v>62468.880785000001</v>
          </cell>
          <cell r="X146">
            <v>64677.812340000004</v>
          </cell>
          <cell r="Y146">
            <v>47365.081384999998</v>
          </cell>
          <cell r="Z146">
            <v>53663.59917500001</v>
          </cell>
          <cell r="AA146">
            <v>68320.989474999995</v>
          </cell>
        </row>
        <row r="147">
          <cell r="B147" t="str">
            <v>Alteração do ISS-QN</v>
          </cell>
        </row>
        <row r="148">
          <cell r="B148" t="str">
            <v>Fluxo de Caixa do Fator</v>
          </cell>
          <cell r="H148">
            <v>579.16801523463914</v>
          </cell>
          <cell r="I148">
            <v>141.55051273698265</v>
          </cell>
          <cell r="J148">
            <v>-33.704838361370776</v>
          </cell>
          <cell r="K148">
            <v>-731.93805875649559</v>
          </cell>
          <cell r="L148">
            <v>-1724.2800625524176</v>
          </cell>
          <cell r="M148">
            <v>-1562.8732170224475</v>
          </cell>
          <cell r="N148">
            <v>-1695.5090231127174</v>
          </cell>
          <cell r="O148">
            <v>-1910.20146789</v>
          </cell>
          <cell r="P148">
            <v>-1964.8629435300004</v>
          </cell>
          <cell r="Q148">
            <v>-2161.6343999999999</v>
          </cell>
          <cell r="R148">
            <v>-2220.7485000000001</v>
          </cell>
          <cell r="S148">
            <v>-2279.7620999999999</v>
          </cell>
          <cell r="T148">
            <v>-2339.0571</v>
          </cell>
          <cell r="U148">
            <v>-2398.1310000000003</v>
          </cell>
          <cell r="V148">
            <v>-2457.2048999999997</v>
          </cell>
          <cell r="W148">
            <v>-2516.3793000000001</v>
          </cell>
          <cell r="X148">
            <v>-2575.4531999999999</v>
          </cell>
          <cell r="Y148">
            <v>-2634.5673000000002</v>
          </cell>
          <cell r="Z148">
            <v>-2693.7015000000001</v>
          </cell>
          <cell r="AA148">
            <v>-2752.7954999999997</v>
          </cell>
        </row>
        <row r="149">
          <cell r="B149" t="str">
            <v>Somatoria com Projeto Original</v>
          </cell>
          <cell r="F149">
            <v>-4424.2255149986759</v>
          </cell>
          <cell r="G149">
            <v>0.18912163126285772</v>
          </cell>
          <cell r="H149">
            <v>-39927.684699765363</v>
          </cell>
          <cell r="I149">
            <v>-35817.114107263042</v>
          </cell>
          <cell r="J149">
            <v>-54812.73663836137</v>
          </cell>
          <cell r="K149">
            <v>-17755.755183756512</v>
          </cell>
          <cell r="L149">
            <v>25412.383777447576</v>
          </cell>
          <cell r="M149">
            <v>40951.384647977546</v>
          </cell>
          <cell r="N149">
            <v>43017.940396887279</v>
          </cell>
          <cell r="O149">
            <v>46196.671977110003</v>
          </cell>
          <cell r="P149">
            <v>46712.538291469995</v>
          </cell>
          <cell r="Q149">
            <v>26085.235880000004</v>
          </cell>
          <cell r="R149">
            <v>20276.350825000001</v>
          </cell>
          <cell r="S149">
            <v>45273.732544999999</v>
          </cell>
          <cell r="T149">
            <v>53839.925295000001</v>
          </cell>
          <cell r="U149">
            <v>55847.282950000001</v>
          </cell>
          <cell r="V149">
            <v>56279.950605000005</v>
          </cell>
          <cell r="W149">
            <v>59952.501485000001</v>
          </cell>
          <cell r="X149">
            <v>62102.35914</v>
          </cell>
          <cell r="Y149">
            <v>44730.514084999995</v>
          </cell>
          <cell r="Z149">
            <v>50969.897675000007</v>
          </cell>
          <cell r="AA149">
            <v>65568.193975000002</v>
          </cell>
        </row>
        <row r="150">
          <cell r="B150" t="str">
            <v xml:space="preserve">3ª Adequação - Investimentos </v>
          </cell>
        </row>
        <row r="151">
          <cell r="B151" t="str">
            <v>Fluxo de Caixa do Fator</v>
          </cell>
          <cell r="H151">
            <v>88.952062499999869</v>
          </cell>
          <cell r="I151">
            <v>-78.685865368422256</v>
          </cell>
          <cell r="J151">
            <v>7269.9272952149131</v>
          </cell>
          <cell r="K151">
            <v>59864.416096979621</v>
          </cell>
          <cell r="L151">
            <v>23044.738808019614</v>
          </cell>
          <cell r="M151">
            <v>-19608.081821980388</v>
          </cell>
          <cell r="N151">
            <v>-36001.519166266102</v>
          </cell>
          <cell r="O151">
            <v>-30684.030923738403</v>
          </cell>
          <cell r="P151">
            <v>1295.4566912615992</v>
          </cell>
          <cell r="Q151">
            <v>-690.81346873840164</v>
          </cell>
          <cell r="R151">
            <v>3019.6327762615997</v>
          </cell>
          <cell r="S151">
            <v>455.27599842826459</v>
          </cell>
          <cell r="T151">
            <v>-2148.7854442592356</v>
          </cell>
          <cell r="U151">
            <v>64.093290383620854</v>
          </cell>
          <cell r="V151">
            <v>594.57427038362266</v>
          </cell>
          <cell r="W151">
            <v>1728.5044053836218</v>
          </cell>
          <cell r="X151">
            <v>6155.3534903836207</v>
          </cell>
          <cell r="Y151">
            <v>377.29691938362248</v>
          </cell>
          <cell r="Z151">
            <v>2964.6516493836239</v>
          </cell>
          <cell r="AA151">
            <v>-758.21257311637976</v>
          </cell>
        </row>
        <row r="152">
          <cell r="B152" t="str">
            <v>Somatoria com Projeto Original</v>
          </cell>
          <cell r="F152">
            <v>19565.728657955784</v>
          </cell>
          <cell r="G152">
            <v>0.23344577335028208</v>
          </cell>
          <cell r="H152">
            <v>-40417.9006525</v>
          </cell>
          <cell r="I152">
            <v>-36037.35048536845</v>
          </cell>
          <cell r="J152">
            <v>-47509.104504785086</v>
          </cell>
          <cell r="K152">
            <v>42840.598971979605</v>
          </cell>
          <cell r="L152">
            <v>50181.402648019604</v>
          </cell>
          <cell r="M152">
            <v>22906.176043019605</v>
          </cell>
          <cell r="N152">
            <v>8711.9302537338954</v>
          </cell>
          <cell r="O152">
            <v>17422.842521261602</v>
          </cell>
          <cell r="P152">
            <v>49972.857926261597</v>
          </cell>
          <cell r="Q152">
            <v>27556.056811261602</v>
          </cell>
          <cell r="R152">
            <v>25516.732101261601</v>
          </cell>
          <cell r="S152">
            <v>48008.770643428266</v>
          </cell>
          <cell r="T152">
            <v>54030.196950740763</v>
          </cell>
          <cell r="U152">
            <v>58309.507240383624</v>
          </cell>
          <cell r="V152">
            <v>59331.729775383625</v>
          </cell>
          <cell r="W152">
            <v>64197.385190383626</v>
          </cell>
          <cell r="X152">
            <v>70833.16583038363</v>
          </cell>
          <cell r="Y152">
            <v>47742.378304383623</v>
          </cell>
          <cell r="Z152">
            <v>56628.250824383635</v>
          </cell>
          <cell r="AA152">
            <v>67562.776901883612</v>
          </cell>
        </row>
        <row r="153">
          <cell r="B153" t="str">
            <v xml:space="preserve">4ª Adequação - Investimentos </v>
          </cell>
        </row>
        <row r="154">
          <cell r="B154" t="str">
            <v>Fluxo de Caixa do Fator</v>
          </cell>
          <cell r="H154">
            <v>-3.2783333321822284E-3</v>
          </cell>
          <cell r="I154">
            <v>134.73522166666663</v>
          </cell>
          <cell r="J154">
            <v>116.15153277777905</v>
          </cell>
          <cell r="K154">
            <v>-4.5984025163407933</v>
          </cell>
          <cell r="L154">
            <v>-4.5941364449130377</v>
          </cell>
          <cell r="M154">
            <v>-178.11999882586298</v>
          </cell>
          <cell r="N154">
            <v>15746.743720340806</v>
          </cell>
          <cell r="O154">
            <v>-36651.248583186905</v>
          </cell>
          <cell r="P154">
            <v>-28625.010217430696</v>
          </cell>
          <cell r="Q154">
            <v>21.36018745025558</v>
          </cell>
          <cell r="R154">
            <v>9963.3029249502542</v>
          </cell>
          <cell r="S154">
            <v>11394.200637450254</v>
          </cell>
          <cell r="T154">
            <v>1529.6601446377547</v>
          </cell>
          <cell r="U154">
            <v>1669.2385339234697</v>
          </cell>
          <cell r="V154">
            <v>870.57759642346866</v>
          </cell>
          <cell r="W154">
            <v>726.92680142346921</v>
          </cell>
          <cell r="X154">
            <v>-2460.5438285765299</v>
          </cell>
          <cell r="Y154">
            <v>1098.298411423466</v>
          </cell>
          <cell r="Z154">
            <v>-1085.6883960765306</v>
          </cell>
          <cell r="AA154">
            <v>1193.651201423469</v>
          </cell>
        </row>
        <row r="155">
          <cell r="B155" t="str">
            <v>Somatoria com Projeto Original</v>
          </cell>
          <cell r="F155">
            <v>-6830.8989532222849</v>
          </cell>
          <cell r="G155">
            <v>0.18540676252003005</v>
          </cell>
          <cell r="H155">
            <v>-40506.855993333331</v>
          </cell>
          <cell r="I155">
            <v>-35823.929398333355</v>
          </cell>
          <cell r="J155">
            <v>-54662.880267222215</v>
          </cell>
          <cell r="K155">
            <v>-17028.415527516358</v>
          </cell>
          <cell r="L155">
            <v>27132.06970355508</v>
          </cell>
          <cell r="M155">
            <v>42336.137866174133</v>
          </cell>
          <cell r="N155">
            <v>60460.193140340802</v>
          </cell>
          <cell r="O155">
            <v>11455.624861813099</v>
          </cell>
          <cell r="P155">
            <v>20052.391017569302</v>
          </cell>
          <cell r="Q155">
            <v>28268.230467450259</v>
          </cell>
          <cell r="R155">
            <v>32460.402249950257</v>
          </cell>
          <cell r="S155">
            <v>58947.695282450251</v>
          </cell>
          <cell r="T155">
            <v>57708.642539637753</v>
          </cell>
          <cell r="U155">
            <v>59914.65248392347</v>
          </cell>
          <cell r="V155">
            <v>59607.733101423473</v>
          </cell>
          <cell r="W155">
            <v>63195.807586423471</v>
          </cell>
          <cell r="X155">
            <v>62217.268511423477</v>
          </cell>
          <cell r="Y155">
            <v>48463.379796423462</v>
          </cell>
          <cell r="Z155">
            <v>52577.910778923477</v>
          </cell>
          <cell r="AA155">
            <v>69514.640676423471</v>
          </cell>
        </row>
        <row r="156">
          <cell r="B156" t="str">
            <v xml:space="preserve">5ª Adequação - Investimentos </v>
          </cell>
        </row>
        <row r="157">
          <cell r="B157" t="str">
            <v>Fluxo de Caixa do Fator</v>
          </cell>
          <cell r="H157">
            <v>3.3333333321934333E-3</v>
          </cell>
          <cell r="I157">
            <v>3.3333333321934333E-3</v>
          </cell>
          <cell r="J157">
            <v>3.3333333321934333E-3</v>
          </cell>
          <cell r="K157">
            <v>3.3333333340124227E-3</v>
          </cell>
          <cell r="L157">
            <v>-9.5238095127569977E-4</v>
          </cell>
          <cell r="M157">
            <v>-48.970126666666346</v>
          </cell>
          <cell r="N157">
            <v>-984.52008619047649</v>
          </cell>
          <cell r="O157">
            <v>16452.881828040292</v>
          </cell>
          <cell r="P157">
            <v>-18122.371661185898</v>
          </cell>
          <cell r="Q157">
            <v>98.077386433148746</v>
          </cell>
          <cell r="R157">
            <v>98.077386433149954</v>
          </cell>
          <cell r="S157">
            <v>98.077386433149954</v>
          </cell>
          <cell r="T157">
            <v>98.077386433148746</v>
          </cell>
          <cell r="U157">
            <v>98.077386433147552</v>
          </cell>
          <cell r="V157">
            <v>98.077386433148746</v>
          </cell>
          <cell r="W157">
            <v>98.077386433147552</v>
          </cell>
          <cell r="X157">
            <v>98.077386433148746</v>
          </cell>
          <cell r="Y157">
            <v>98.077386433149954</v>
          </cell>
          <cell r="Z157">
            <v>98.077386433147552</v>
          </cell>
          <cell r="AA157">
            <v>98.077386433149954</v>
          </cell>
        </row>
        <row r="158">
          <cell r="B158" t="str">
            <v>Somatoria com Projeto Original</v>
          </cell>
          <cell r="F158">
            <v>99.008243137626764</v>
          </cell>
          <cell r="G158">
            <v>0.19638277318961844</v>
          </cell>
          <cell r="H158">
            <v>-40506.849381666667</v>
          </cell>
          <cell r="I158">
            <v>-35958.661286666691</v>
          </cell>
          <cell r="J158">
            <v>-54779.028466666663</v>
          </cell>
          <cell r="K158">
            <v>-17023.813791666682</v>
          </cell>
          <cell r="L158">
            <v>27136.662887619044</v>
          </cell>
          <cell r="M158">
            <v>42465.287738333325</v>
          </cell>
          <cell r="N158">
            <v>43728.929333809523</v>
          </cell>
          <cell r="O158">
            <v>64559.755273040297</v>
          </cell>
          <cell r="P158">
            <v>30555.029573814099</v>
          </cell>
          <cell r="Q158">
            <v>28344.947666433152</v>
          </cell>
          <cell r="R158">
            <v>22595.176711433152</v>
          </cell>
          <cell r="S158">
            <v>47651.572031433148</v>
          </cell>
          <cell r="T158">
            <v>56277.059781433149</v>
          </cell>
          <cell r="U158">
            <v>58343.491336433151</v>
          </cell>
          <cell r="V158">
            <v>58835.232891433152</v>
          </cell>
          <cell r="W158">
            <v>62566.958171433151</v>
          </cell>
          <cell r="X158">
            <v>64775.889726433154</v>
          </cell>
          <cell r="Y158">
            <v>47463.158771433147</v>
          </cell>
          <cell r="Z158">
            <v>53761.67656143316</v>
          </cell>
          <cell r="AA158">
            <v>68419.066861433152</v>
          </cell>
        </row>
        <row r="159">
          <cell r="B159" t="str">
            <v>Perda de Receita: Atraso na Obtenção da Licença Prévia para Duplicação da Rodovia SP-225</v>
          </cell>
        </row>
        <row r="160">
          <cell r="B160" t="str">
            <v>Fluxo de Caixa do Fator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-3686.8150379395001</v>
          </cell>
          <cell r="M160">
            <v>-3824.4924210110012</v>
          </cell>
          <cell r="N160">
            <v>-3962.1811271160004</v>
          </cell>
          <cell r="O160">
            <v>-4099.8669251195006</v>
          </cell>
          <cell r="P160">
            <v>-4237.5522900015003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</row>
        <row r="161">
          <cell r="B161" t="str">
            <v>Somatoria com Projeto Original</v>
          </cell>
          <cell r="F161">
            <v>-5763.5610634581963</v>
          </cell>
          <cell r="G161">
            <v>0.18718551443895501</v>
          </cell>
          <cell r="H161">
            <v>-40506.852715000001</v>
          </cell>
          <cell r="I161">
            <v>-35958.664620000025</v>
          </cell>
          <cell r="J161">
            <v>-54779.031799999997</v>
          </cell>
          <cell r="K161">
            <v>-17023.817125000016</v>
          </cell>
          <cell r="L161">
            <v>23449.848802060493</v>
          </cell>
          <cell r="M161">
            <v>38689.765443988988</v>
          </cell>
          <cell r="N161">
            <v>40751.268292883993</v>
          </cell>
          <cell r="O161">
            <v>44007.006519880502</v>
          </cell>
          <cell r="P161">
            <v>44439.848944998499</v>
          </cell>
          <cell r="Q161">
            <v>28246.870280000003</v>
          </cell>
          <cell r="R161">
            <v>22497.099325000003</v>
          </cell>
          <cell r="S161">
            <v>47553.494644999999</v>
          </cell>
          <cell r="T161">
            <v>56178.982394999999</v>
          </cell>
          <cell r="U161">
            <v>58245.413950000002</v>
          </cell>
          <cell r="V161">
            <v>58737.155505000002</v>
          </cell>
          <cell r="W161">
            <v>62468.880785000001</v>
          </cell>
          <cell r="X161">
            <v>64677.812340000004</v>
          </cell>
          <cell r="Y161">
            <v>47365.081384999998</v>
          </cell>
          <cell r="Z161">
            <v>53663.59917500001</v>
          </cell>
          <cell r="AA161">
            <v>68320.989474999995</v>
          </cell>
        </row>
        <row r="162">
          <cell r="B162" t="str">
            <v>Parcelamento do Reajuste Tarifário de Julho/2003.</v>
          </cell>
        </row>
        <row r="163">
          <cell r="B163" t="str">
            <v>Fluxo de Caixa do Fator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-1615.1415750186898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  <row r="164">
          <cell r="B164" t="str">
            <v>Somatoria com Projeto Original</v>
          </cell>
          <cell r="F164">
            <v>-551.22810835863038</v>
          </cell>
          <cell r="G164">
            <v>0.19535677632816853</v>
          </cell>
          <cell r="H164">
            <v>-40506.852715000001</v>
          </cell>
          <cell r="I164">
            <v>-35958.664620000025</v>
          </cell>
          <cell r="J164">
            <v>-54779.031799999997</v>
          </cell>
          <cell r="K164">
            <v>-17023.817125000016</v>
          </cell>
          <cell r="L164">
            <v>27136.663839999994</v>
          </cell>
          <cell r="M164">
            <v>40899.116289981306</v>
          </cell>
          <cell r="N164">
            <v>44713.449419999997</v>
          </cell>
          <cell r="O164">
            <v>48106.873445000005</v>
          </cell>
          <cell r="P164">
            <v>48677.401234999998</v>
          </cell>
          <cell r="Q164">
            <v>28246.870280000003</v>
          </cell>
          <cell r="R164">
            <v>22497.099325000003</v>
          </cell>
          <cell r="S164">
            <v>47553.494644999999</v>
          </cell>
          <cell r="T164">
            <v>56178.982394999999</v>
          </cell>
          <cell r="U164">
            <v>58245.413950000002</v>
          </cell>
          <cell r="V164">
            <v>58737.155505000002</v>
          </cell>
          <cell r="W164">
            <v>62468.880785000001</v>
          </cell>
          <cell r="X164">
            <v>64677.812340000004</v>
          </cell>
          <cell r="Y164">
            <v>47365.081384999998</v>
          </cell>
          <cell r="Z164">
            <v>53663.59917500001</v>
          </cell>
          <cell r="AA164">
            <v>68320.989474999995</v>
          </cell>
        </row>
        <row r="165">
          <cell r="B165" t="str">
            <v>Majoração do PIS</v>
          </cell>
        </row>
        <row r="166">
          <cell r="B166" t="str">
            <v>Fluxo de Caixa do Fator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-135.82859697350807</v>
          </cell>
          <cell r="M166">
            <v>-225.52977829405981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</row>
        <row r="167">
          <cell r="B167" t="str">
            <v>Somatoria com Projeto Original</v>
          </cell>
          <cell r="F167">
            <v>-132.42357806902194</v>
          </cell>
          <cell r="G167">
            <v>0.19601696104492267</v>
          </cell>
          <cell r="H167">
            <v>-40506.852715000001</v>
          </cell>
          <cell r="I167">
            <v>-35958.664620000025</v>
          </cell>
          <cell r="J167">
            <v>-54779.031799999997</v>
          </cell>
          <cell r="K167">
            <v>-17023.817125000016</v>
          </cell>
          <cell r="L167">
            <v>27000.835243026486</v>
          </cell>
          <cell r="M167">
            <v>42288.728086705931</v>
          </cell>
          <cell r="N167">
            <v>44713.449419999997</v>
          </cell>
          <cell r="O167">
            <v>48106.873445000005</v>
          </cell>
          <cell r="P167">
            <v>48677.401234999998</v>
          </cell>
          <cell r="Q167">
            <v>28246.870280000003</v>
          </cell>
          <cell r="R167">
            <v>22497.099325000003</v>
          </cell>
          <cell r="S167">
            <v>47553.494644999999</v>
          </cell>
          <cell r="T167">
            <v>56178.982394999999</v>
          </cell>
          <cell r="U167">
            <v>58245.413950000002</v>
          </cell>
          <cell r="V167">
            <v>58737.155505000002</v>
          </cell>
          <cell r="W167">
            <v>62468.880785000001</v>
          </cell>
          <cell r="X167">
            <v>64677.812340000004</v>
          </cell>
          <cell r="Y167">
            <v>47365.081384999998</v>
          </cell>
          <cell r="Z167">
            <v>53663.59917500001</v>
          </cell>
          <cell r="AA167">
            <v>68320.989474999995</v>
          </cell>
        </row>
        <row r="168">
          <cell r="B168" t="str">
            <v>Majoração da COFINS</v>
          </cell>
        </row>
        <row r="169">
          <cell r="B169" t="str">
            <v>Fluxo de Caixa do Fator</v>
          </cell>
          <cell r="H169">
            <v>-120.66000317388315</v>
          </cell>
          <cell r="I169">
            <v>-479.21080000000001</v>
          </cell>
          <cell r="J169">
            <v>-495.53200000000004</v>
          </cell>
          <cell r="K169">
            <v>-537.84249999999997</v>
          </cell>
          <cell r="L169">
            <v>-582.05220142999974</v>
          </cell>
          <cell r="M169">
            <v>-1129.9449562058167</v>
          </cell>
          <cell r="N169">
            <v>-618.49323543999981</v>
          </cell>
          <cell r="O169">
            <v>-636.73382262999974</v>
          </cell>
          <cell r="P169">
            <v>-654.95431450999979</v>
          </cell>
          <cell r="Q169">
            <v>-720.54480000000001</v>
          </cell>
          <cell r="R169">
            <v>-740.2494999999999</v>
          </cell>
          <cell r="S169">
            <v>-759.92070000000001</v>
          </cell>
          <cell r="T169">
            <v>-779.6857</v>
          </cell>
          <cell r="U169">
            <v>-799.37699999999995</v>
          </cell>
          <cell r="V169">
            <v>-819.06830000000002</v>
          </cell>
          <cell r="W169">
            <v>-838.79310000000009</v>
          </cell>
          <cell r="X169">
            <v>-858.48439999999994</v>
          </cell>
          <cell r="Y169">
            <v>-878.18910000000005</v>
          </cell>
          <cell r="Z169">
            <v>-897.90050000000008</v>
          </cell>
          <cell r="AA169">
            <v>-917.59849999999994</v>
          </cell>
        </row>
        <row r="170">
          <cell r="B170" t="str">
            <v>Somatoria com Projeto Original</v>
          </cell>
          <cell r="F170">
            <v>-2757.3278482381793</v>
          </cell>
          <cell r="G170">
            <v>0.19188235840781609</v>
          </cell>
          <cell r="H170">
            <v>-40627.512718173886</v>
          </cell>
          <cell r="I170">
            <v>-36437.875420000026</v>
          </cell>
          <cell r="J170">
            <v>-55274.563799999996</v>
          </cell>
          <cell r="K170">
            <v>-17561.659625000015</v>
          </cell>
          <cell r="L170">
            <v>26554.611638569993</v>
          </cell>
          <cell r="M170">
            <v>41384.312908794178</v>
          </cell>
          <cell r="N170">
            <v>44094.956184559996</v>
          </cell>
          <cell r="O170">
            <v>47470.139622370007</v>
          </cell>
          <cell r="P170">
            <v>48022.446920489994</v>
          </cell>
          <cell r="Q170">
            <v>27526.325480000003</v>
          </cell>
          <cell r="R170">
            <v>21756.849825000005</v>
          </cell>
          <cell r="S170">
            <v>46793.573944999996</v>
          </cell>
          <cell r="T170">
            <v>55399.296694999997</v>
          </cell>
          <cell r="U170">
            <v>57446.036950000002</v>
          </cell>
          <cell r="V170">
            <v>57918.087205000003</v>
          </cell>
          <cell r="W170">
            <v>61630.087684999999</v>
          </cell>
          <cell r="X170">
            <v>63819.327940000003</v>
          </cell>
          <cell r="Y170">
            <v>46486.892284999994</v>
          </cell>
          <cell r="Z170">
            <v>52765.698675000007</v>
          </cell>
          <cell r="AA170">
            <v>67403.390975000002</v>
          </cell>
        </row>
        <row r="171">
          <cell r="B171" t="str">
            <v>6ª Adequação - Investimentos</v>
          </cell>
        </row>
        <row r="172">
          <cell r="B172" t="str">
            <v>Fluxo de Caixa do Fator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1542.9817038065842</v>
          </cell>
          <cell r="P172">
            <v>-5148.5264474434161</v>
          </cell>
          <cell r="Q172">
            <v>-2105.9687474434154</v>
          </cell>
          <cell r="R172">
            <v>172.62125255658395</v>
          </cell>
          <cell r="S172">
            <v>172.62125255658518</v>
          </cell>
          <cell r="T172">
            <v>172.62125255658518</v>
          </cell>
          <cell r="U172">
            <v>172.62125255658637</v>
          </cell>
          <cell r="V172">
            <v>172.62125255658518</v>
          </cell>
          <cell r="W172">
            <v>172.62125255658637</v>
          </cell>
          <cell r="X172">
            <v>172.62125255658518</v>
          </cell>
          <cell r="Y172">
            <v>172.62125255658518</v>
          </cell>
          <cell r="Z172">
            <v>172.62125255658518</v>
          </cell>
          <cell r="AA172">
            <v>172.62125255658276</v>
          </cell>
        </row>
        <row r="173">
          <cell r="B173" t="str">
            <v>Somatoria com Projeto Original</v>
          </cell>
          <cell r="F173">
            <v>-887.33043386826785</v>
          </cell>
          <cell r="G173">
            <v>0.19482266977429685</v>
          </cell>
          <cell r="H173">
            <v>-40506.852715000001</v>
          </cell>
          <cell r="I173">
            <v>-35958.664620000025</v>
          </cell>
          <cell r="J173">
            <v>-54779.031799999997</v>
          </cell>
          <cell r="K173">
            <v>-17023.817125000016</v>
          </cell>
          <cell r="L173">
            <v>27136.663839999994</v>
          </cell>
          <cell r="M173">
            <v>42514.257864999992</v>
          </cell>
          <cell r="N173">
            <v>44713.449419999997</v>
          </cell>
          <cell r="O173">
            <v>49649.855148806586</v>
          </cell>
          <cell r="P173">
            <v>43528.874787556582</v>
          </cell>
          <cell r="Q173">
            <v>26140.901532556589</v>
          </cell>
          <cell r="R173">
            <v>22669.720577556585</v>
          </cell>
          <cell r="S173">
            <v>47726.115897556585</v>
          </cell>
          <cell r="T173">
            <v>56351.603647556585</v>
          </cell>
          <cell r="U173">
            <v>58418.035202556588</v>
          </cell>
          <cell r="V173">
            <v>58909.776757556589</v>
          </cell>
          <cell r="W173">
            <v>62641.502037556587</v>
          </cell>
          <cell r="X173">
            <v>64850.43359255659</v>
          </cell>
          <cell r="Y173">
            <v>47537.702637556584</v>
          </cell>
          <cell r="Z173">
            <v>53836.220427556596</v>
          </cell>
          <cell r="AA173">
            <v>68493.610727556574</v>
          </cell>
        </row>
        <row r="174">
          <cell r="B174" t="str">
            <v>7ª Adequação - Investimentos</v>
          </cell>
        </row>
        <row r="175">
          <cell r="B175" t="str">
            <v>Fluxo de Caixa do Fator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-2715.338760000001</v>
          </cell>
          <cell r="N175">
            <v>-12983.662724285714</v>
          </cell>
          <cell r="O175">
            <v>-24391.182531978022</v>
          </cell>
          <cell r="P175">
            <v>-10520.397206978023</v>
          </cell>
          <cell r="Q175">
            <v>-2998.3612069780229</v>
          </cell>
          <cell r="R175">
            <v>282.6911030219776</v>
          </cell>
          <cell r="S175">
            <v>1522.7611030219775</v>
          </cell>
          <cell r="T175">
            <v>1522.7611030219787</v>
          </cell>
          <cell r="U175">
            <v>1522.7611030219775</v>
          </cell>
          <cell r="V175">
            <v>1522.7611030219787</v>
          </cell>
          <cell r="W175">
            <v>1522.7611030219775</v>
          </cell>
          <cell r="X175">
            <v>1522.7611030219787</v>
          </cell>
          <cell r="Y175">
            <v>1522.7611030219787</v>
          </cell>
          <cell r="Z175">
            <v>1522.7611030219787</v>
          </cell>
          <cell r="AA175">
            <v>1522.7611030219787</v>
          </cell>
        </row>
        <row r="176">
          <cell r="B176" t="str">
            <v>Somatoria com Projeto Original</v>
          </cell>
          <cell r="F176">
            <v>-12140.613822546436</v>
          </cell>
          <cell r="G176">
            <v>0.17716869574852698</v>
          </cell>
          <cell r="H176">
            <v>-40506.852715000001</v>
          </cell>
          <cell r="I176">
            <v>-35958.664620000025</v>
          </cell>
          <cell r="J176">
            <v>-54779.031799999997</v>
          </cell>
          <cell r="K176">
            <v>-17023.817125000016</v>
          </cell>
          <cell r="L176">
            <v>27136.663839999994</v>
          </cell>
          <cell r="M176">
            <v>39798.919104999994</v>
          </cell>
          <cell r="N176">
            <v>31729.786695714283</v>
          </cell>
          <cell r="O176">
            <v>23715.690913021983</v>
          </cell>
          <cell r="P176">
            <v>38157.004028021976</v>
          </cell>
          <cell r="Q176">
            <v>25248.509073021982</v>
          </cell>
          <cell r="R176">
            <v>22779.790428021981</v>
          </cell>
          <cell r="S176">
            <v>49076.255748021977</v>
          </cell>
          <cell r="T176">
            <v>57701.743498021977</v>
          </cell>
          <cell r="U176">
            <v>59768.17505302198</v>
          </cell>
          <cell r="V176">
            <v>60259.91660802198</v>
          </cell>
          <cell r="W176">
            <v>63991.641888021979</v>
          </cell>
          <cell r="X176">
            <v>66200.573443021989</v>
          </cell>
          <cell r="Y176">
            <v>48887.842488021975</v>
          </cell>
          <cell r="Z176">
            <v>55186.360278021988</v>
          </cell>
          <cell r="AA176">
            <v>69843.75057802198</v>
          </cell>
        </row>
        <row r="177">
          <cell r="B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</row>
        <row r="179">
          <cell r="B179">
            <v>0</v>
          </cell>
          <cell r="F179">
            <v>4.561820756655673E-12</v>
          </cell>
          <cell r="G179">
            <v>0.19622591542551976</v>
          </cell>
          <cell r="H179">
            <v>-40506.852715000001</v>
          </cell>
          <cell r="I179">
            <v>-35958.664620000025</v>
          </cell>
          <cell r="J179">
            <v>-54779.031799999997</v>
          </cell>
          <cell r="K179">
            <v>-17023.817125000016</v>
          </cell>
          <cell r="L179">
            <v>27136.663839999994</v>
          </cell>
          <cell r="M179">
            <v>42514.257864999992</v>
          </cell>
          <cell r="N179">
            <v>44713.449419999997</v>
          </cell>
          <cell r="O179">
            <v>48106.873445000005</v>
          </cell>
          <cell r="P179">
            <v>48677.401234999998</v>
          </cell>
          <cell r="Q179">
            <v>28246.870280000003</v>
          </cell>
          <cell r="R179">
            <v>22497.099325000003</v>
          </cell>
          <cell r="S179">
            <v>47553.494644999999</v>
          </cell>
          <cell r="T179">
            <v>56178.982394999999</v>
          </cell>
          <cell r="U179">
            <v>58245.413950000002</v>
          </cell>
          <cell r="V179">
            <v>58737.155505000002</v>
          </cell>
          <cell r="W179">
            <v>62468.880785000001</v>
          </cell>
          <cell r="X179">
            <v>64677.812340000004</v>
          </cell>
          <cell r="Y179">
            <v>47365.081384999998</v>
          </cell>
          <cell r="Z179">
            <v>53663.59917500001</v>
          </cell>
          <cell r="AA179">
            <v>68320.989474999995</v>
          </cell>
        </row>
        <row r="180">
          <cell r="B180">
            <v>0</v>
          </cell>
        </row>
        <row r="181">
          <cell r="B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B182">
            <v>0</v>
          </cell>
          <cell r="F182">
            <v>4.561820756655673E-12</v>
          </cell>
          <cell r="G182">
            <v>0.19622591542551976</v>
          </cell>
          <cell r="H182">
            <v>-40506.852715000001</v>
          </cell>
          <cell r="I182">
            <v>-35958.664620000025</v>
          </cell>
          <cell r="J182">
            <v>-54779.031799999997</v>
          </cell>
          <cell r="K182">
            <v>-17023.817125000016</v>
          </cell>
          <cell r="L182">
            <v>27136.663839999994</v>
          </cell>
          <cell r="M182">
            <v>42514.257864999992</v>
          </cell>
          <cell r="N182">
            <v>44713.449419999997</v>
          </cell>
          <cell r="O182">
            <v>48106.873445000005</v>
          </cell>
          <cell r="P182">
            <v>48677.401234999998</v>
          </cell>
          <cell r="Q182">
            <v>28246.870280000003</v>
          </cell>
          <cell r="R182">
            <v>22497.099325000003</v>
          </cell>
          <cell r="S182">
            <v>47553.494644999999</v>
          </cell>
          <cell r="T182">
            <v>56178.982394999999</v>
          </cell>
          <cell r="U182">
            <v>58245.413950000002</v>
          </cell>
          <cell r="V182">
            <v>58737.155505000002</v>
          </cell>
          <cell r="W182">
            <v>62468.880785000001</v>
          </cell>
          <cell r="X182">
            <v>64677.812340000004</v>
          </cell>
          <cell r="Y182">
            <v>47365.081384999998</v>
          </cell>
          <cell r="Z182">
            <v>53663.59917500001</v>
          </cell>
          <cell r="AA182">
            <v>68320.989474999995</v>
          </cell>
        </row>
        <row r="183">
          <cell r="B183" t="str">
            <v>(=)TOTAL GERAL</v>
          </cell>
        </row>
        <row r="184">
          <cell r="B184" t="str">
            <v>Fluxo de Caixa do Fator</v>
          </cell>
          <cell r="H184">
            <v>29764.25054802022</v>
          </cell>
          <cell r="I184">
            <v>17575.503802368556</v>
          </cell>
          <cell r="J184">
            <v>6830.0766229646451</v>
          </cell>
          <cell r="K184">
            <v>24362.190269040111</v>
          </cell>
          <cell r="L184">
            <v>-9660.2154984516746</v>
          </cell>
          <cell r="M184">
            <v>-25929.261973774937</v>
          </cell>
          <cell r="N184">
            <v>-39799.922760820213</v>
          </cell>
          <cell r="O184">
            <v>-79666.250441445954</v>
          </cell>
          <cell r="P184">
            <v>-71216.188208567939</v>
          </cell>
          <cell r="Q184">
            <v>10181.107231973569</v>
          </cell>
          <cell r="R184">
            <v>17465.977824473568</v>
          </cell>
          <cell r="S184">
            <v>-715.32784085976732</v>
          </cell>
          <cell r="T184">
            <v>-5940.9456763597682</v>
          </cell>
          <cell r="U184">
            <v>-3775.4611524311986</v>
          </cell>
          <cell r="V184">
            <v>-1706.1755099311958</v>
          </cell>
          <cell r="W184">
            <v>-3288.3442699311963</v>
          </cell>
          <cell r="X184">
            <v>-9412.3810149311939</v>
          </cell>
          <cell r="Y184">
            <v>-728.93794593119856</v>
          </cell>
          <cell r="Z184">
            <v>9749.4911765688012</v>
          </cell>
          <cell r="AA184">
            <v>5247.6195515688032</v>
          </cell>
        </row>
        <row r="185">
          <cell r="B185" t="str">
            <v>Somatoria com Projeto Original</v>
          </cell>
          <cell r="F185">
            <v>-1444.5516490521309</v>
          </cell>
          <cell r="G185">
            <v>0.19258577291230816</v>
          </cell>
          <cell r="H185">
            <v>-10742.602166979781</v>
          </cell>
          <cell r="I185">
            <v>-18383.160817631469</v>
          </cell>
          <cell r="J185">
            <v>-47948.95517703535</v>
          </cell>
          <cell r="K185">
            <v>7338.3731440400952</v>
          </cell>
          <cell r="L185">
            <v>17476.448341548319</v>
          </cell>
          <cell r="M185">
            <v>16584.995891225055</v>
          </cell>
          <cell r="N185">
            <v>4913.5266591797845</v>
          </cell>
          <cell r="O185">
            <v>-31559.37699644595</v>
          </cell>
          <cell r="P185">
            <v>-22538.786973567941</v>
          </cell>
          <cell r="Q185">
            <v>38427.977511973571</v>
          </cell>
          <cell r="R185">
            <v>39963.077149473567</v>
          </cell>
          <cell r="S185">
            <v>46838.16680414023</v>
          </cell>
          <cell r="T185">
            <v>50238.036718640229</v>
          </cell>
          <cell r="U185">
            <v>54469.952797568803</v>
          </cell>
          <cell r="V185">
            <v>57030.979995068803</v>
          </cell>
          <cell r="W185">
            <v>59180.536515068801</v>
          </cell>
          <cell r="X185">
            <v>55265.431325068814</v>
          </cell>
          <cell r="Y185">
            <v>46636.143439068801</v>
          </cell>
          <cell r="Z185">
            <v>63413.090351568811</v>
          </cell>
          <cell r="AA185">
            <v>73568.609026568796</v>
          </cell>
        </row>
        <row r="186">
          <cell r="B186" t="str">
            <v>(a) efeitos de cada fator de desequilibrio no fluxo de caixa e na taxa interna de retorno do projeto original</v>
          </cell>
        </row>
        <row r="188">
          <cell r="B188" t="str">
            <v>DEMONSTRATIVO DE RESULTADOS COM FATORES DE DESEQUILIBRIO NO PERIODO CONTRATUAL (MIlhares de Reais)</v>
          </cell>
        </row>
        <row r="190">
          <cell r="B190" t="str">
            <v>DISCRIMINAÇÃO</v>
          </cell>
          <cell r="G190">
            <v>1</v>
          </cell>
          <cell r="H190">
            <v>2</v>
          </cell>
          <cell r="I190">
            <v>3</v>
          </cell>
          <cell r="J190">
            <v>4</v>
          </cell>
          <cell r="K190">
            <v>5</v>
          </cell>
          <cell r="L190">
            <v>6</v>
          </cell>
          <cell r="M190">
            <v>7</v>
          </cell>
          <cell r="N190">
            <v>8</v>
          </cell>
          <cell r="O190">
            <v>9</v>
          </cell>
          <cell r="P190">
            <v>10</v>
          </cell>
          <cell r="Q190">
            <v>11</v>
          </cell>
          <cell r="R190">
            <v>12</v>
          </cell>
          <cell r="S190">
            <v>13</v>
          </cell>
          <cell r="T190">
            <v>14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19</v>
          </cell>
          <cell r="Z190">
            <v>20</v>
          </cell>
          <cell r="AA190" t="str">
            <v>TOTAL</v>
          </cell>
        </row>
        <row r="191">
          <cell r="B191" t="str">
            <v>1 -  RECEITA BRUTA    (1.1)</v>
          </cell>
          <cell r="G191">
            <v>43221.493674226804</v>
          </cell>
          <cell r="H191">
            <v>71524</v>
          </cell>
          <cell r="I191">
            <v>73960</v>
          </cell>
          <cell r="J191">
            <v>80275</v>
          </cell>
          <cell r="K191">
            <v>86873.462899999999</v>
          </cell>
          <cell r="L191">
            <v>86889.249847632978</v>
          </cell>
          <cell r="M191">
            <v>92312.423200000005</v>
          </cell>
          <cell r="N191">
            <v>95034.8989</v>
          </cell>
          <cell r="O191">
            <v>97754.3753</v>
          </cell>
          <cell r="P191">
            <v>107544</v>
          </cell>
          <cell r="Q191">
            <v>110485</v>
          </cell>
          <cell r="R191">
            <v>113421</v>
          </cell>
          <cell r="S191">
            <v>116371</v>
          </cell>
          <cell r="T191">
            <v>119310</v>
          </cell>
          <cell r="U191">
            <v>122249</v>
          </cell>
          <cell r="V191">
            <v>125193</v>
          </cell>
          <cell r="W191">
            <v>128132</v>
          </cell>
          <cell r="X191">
            <v>131073</v>
          </cell>
          <cell r="Y191">
            <v>134015</v>
          </cell>
          <cell r="Z191">
            <v>136955</v>
          </cell>
          <cell r="AA191">
            <v>2072592.9038218597</v>
          </cell>
        </row>
        <row r="192">
          <cell r="B192" t="str">
            <v>1.1 - Operacionais    (1.1.1 + 1.1.2)</v>
          </cell>
          <cell r="G192">
            <v>43221.493674226804</v>
          </cell>
          <cell r="H192">
            <v>71524</v>
          </cell>
          <cell r="I192">
            <v>73960</v>
          </cell>
          <cell r="J192">
            <v>80275</v>
          </cell>
          <cell r="K192">
            <v>86873.462899999999</v>
          </cell>
          <cell r="L192">
            <v>86889.249847632978</v>
          </cell>
          <cell r="M192">
            <v>92312.423200000005</v>
          </cell>
          <cell r="N192">
            <v>95034.8989</v>
          </cell>
          <cell r="O192">
            <v>97754.3753</v>
          </cell>
          <cell r="P192">
            <v>107544</v>
          </cell>
          <cell r="Q192">
            <v>110485</v>
          </cell>
          <cell r="R192">
            <v>113421</v>
          </cell>
          <cell r="S192">
            <v>116371</v>
          </cell>
          <cell r="T192">
            <v>119310</v>
          </cell>
          <cell r="U192">
            <v>122249</v>
          </cell>
          <cell r="V192">
            <v>125193</v>
          </cell>
          <cell r="W192">
            <v>128132</v>
          </cell>
          <cell r="X192">
            <v>131073</v>
          </cell>
          <cell r="Y192">
            <v>134015</v>
          </cell>
          <cell r="Z192">
            <v>136955</v>
          </cell>
          <cell r="AA192">
            <v>2072592.9038218597</v>
          </cell>
        </row>
        <row r="193">
          <cell r="B193" t="str">
            <v>1.1.1 - Receitas de  Pedágios    (Transp. Qd.2.1.1.2)</v>
          </cell>
          <cell r="G193">
            <v>43221.493674226804</v>
          </cell>
          <cell r="H193">
            <v>71524</v>
          </cell>
          <cell r="I193">
            <v>73960</v>
          </cell>
          <cell r="J193">
            <v>80275</v>
          </cell>
          <cell r="K193">
            <v>86873.462899999999</v>
          </cell>
          <cell r="L193">
            <v>86889.249847632978</v>
          </cell>
          <cell r="M193">
            <v>92312.423200000005</v>
          </cell>
          <cell r="N193">
            <v>95034.8989</v>
          </cell>
          <cell r="O193">
            <v>97754.3753</v>
          </cell>
          <cell r="P193">
            <v>107544</v>
          </cell>
          <cell r="Q193">
            <v>110485</v>
          </cell>
          <cell r="R193">
            <v>113421</v>
          </cell>
          <cell r="S193">
            <v>116371</v>
          </cell>
          <cell r="T193">
            <v>119310</v>
          </cell>
          <cell r="U193">
            <v>122249</v>
          </cell>
          <cell r="V193">
            <v>125193</v>
          </cell>
          <cell r="W193">
            <v>128132</v>
          </cell>
          <cell r="X193">
            <v>131073</v>
          </cell>
          <cell r="Y193">
            <v>134015</v>
          </cell>
          <cell r="Z193">
            <v>136955</v>
          </cell>
          <cell r="AA193">
            <v>2072592.9038218597</v>
          </cell>
        </row>
        <row r="194">
          <cell r="B194" t="str">
            <v>1.1.2 - Outras Receitas Operacionais    (calculado 2.1.2.)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</row>
        <row r="195">
          <cell r="B195" t="str">
            <v>2 -  DEDUÇÕES DA RECEITA    (2.1)</v>
          </cell>
          <cell r="G195">
            <v>1507.4591393429553</v>
          </cell>
          <cell r="H195">
            <v>3879.8365780045037</v>
          </cell>
          <cell r="I195">
            <v>4229.0457288975686</v>
          </cell>
          <cell r="J195">
            <v>5627.9823638156649</v>
          </cell>
          <cell r="K195">
            <v>7684.6322352319785</v>
          </cell>
          <cell r="L195">
            <v>8396.0933291422825</v>
          </cell>
          <cell r="M195">
            <v>7746.2623930577856</v>
          </cell>
          <cell r="N195">
            <v>8220.5187548499998</v>
          </cell>
          <cell r="O195">
            <v>8455.7534634500007</v>
          </cell>
          <cell r="P195">
            <v>9302.5560000000005</v>
          </cell>
          <cell r="Q195">
            <v>9556.9524999999994</v>
          </cell>
          <cell r="R195">
            <v>9810.9164999999994</v>
          </cell>
          <cell r="S195">
            <v>10066.0915</v>
          </cell>
          <cell r="T195">
            <v>10320.314999999999</v>
          </cell>
          <cell r="U195">
            <v>10574.538500000001</v>
          </cell>
          <cell r="V195">
            <v>10829.194499999998</v>
          </cell>
          <cell r="W195">
            <v>11083.418000000001</v>
          </cell>
          <cell r="X195">
            <v>11337.8145</v>
          </cell>
          <cell r="Y195">
            <v>11592.297500000001</v>
          </cell>
          <cell r="Z195">
            <v>11846.6075</v>
          </cell>
          <cell r="AA195">
            <v>172068.28598579273</v>
          </cell>
        </row>
        <row r="196">
          <cell r="B196" t="str">
            <v>2.1 - Tributos sobre Faturamento    (2.1.1+ .... + 2.1.4)</v>
          </cell>
          <cell r="G196">
            <v>1507.4591393429553</v>
          </cell>
          <cell r="H196">
            <v>3879.8365780045037</v>
          </cell>
          <cell r="I196">
            <v>4229.0457288975686</v>
          </cell>
          <cell r="J196">
            <v>5627.9823638156649</v>
          </cell>
          <cell r="K196">
            <v>7684.6322352319785</v>
          </cell>
          <cell r="L196">
            <v>8396.0933291422825</v>
          </cell>
          <cell r="M196">
            <v>7746.2623930577856</v>
          </cell>
          <cell r="N196">
            <v>8220.5187548499998</v>
          </cell>
          <cell r="O196">
            <v>8455.7534634500007</v>
          </cell>
          <cell r="P196">
            <v>9302.5560000000005</v>
          </cell>
          <cell r="Q196">
            <v>9556.9524999999994</v>
          </cell>
          <cell r="R196">
            <v>9810.9164999999994</v>
          </cell>
          <cell r="S196">
            <v>10066.0915</v>
          </cell>
          <cell r="T196">
            <v>10320.314999999999</v>
          </cell>
          <cell r="U196">
            <v>10574.538500000001</v>
          </cell>
          <cell r="V196">
            <v>10829.194499999998</v>
          </cell>
          <cell r="W196">
            <v>11083.418000000001</v>
          </cell>
          <cell r="X196">
            <v>11337.8145</v>
          </cell>
          <cell r="Y196">
            <v>11592.297500000001</v>
          </cell>
          <cell r="Z196">
            <v>11846.6075</v>
          </cell>
          <cell r="AA196">
            <v>172068.28598579273</v>
          </cell>
        </row>
        <row r="197">
          <cell r="B197" t="str">
            <v>2.1.1 - I.S.S    (transp. Qd  1.3.)</v>
          </cell>
          <cell r="G197">
            <v>0</v>
          </cell>
          <cell r="H197">
            <v>1219.2105780045035</v>
          </cell>
          <cell r="I197">
            <v>1529.5057288975684</v>
          </cell>
          <cell r="J197">
            <v>2697.944863815665</v>
          </cell>
          <cell r="K197">
            <v>4311.0215901677875</v>
          </cell>
          <cell r="L197">
            <v>4070.4315895234768</v>
          </cell>
          <cell r="M197">
            <v>4376.8589462577866</v>
          </cell>
          <cell r="N197">
            <v>4751.7449450000004</v>
          </cell>
          <cell r="O197">
            <v>4887.7187650000014</v>
          </cell>
          <cell r="P197">
            <v>5377.2000000000007</v>
          </cell>
          <cell r="Q197">
            <v>5524.25</v>
          </cell>
          <cell r="R197">
            <v>5671.05</v>
          </cell>
          <cell r="S197">
            <v>5818.55</v>
          </cell>
          <cell r="T197">
            <v>5965.5</v>
          </cell>
          <cell r="U197">
            <v>6112.45</v>
          </cell>
          <cell r="V197">
            <v>6259.65</v>
          </cell>
          <cell r="W197">
            <v>6406.6</v>
          </cell>
          <cell r="X197">
            <v>6553.65</v>
          </cell>
          <cell r="Y197">
            <v>6700.75</v>
          </cell>
          <cell r="Z197">
            <v>6847.75</v>
          </cell>
          <cell r="AA197">
            <v>95081.837006666785</v>
          </cell>
        </row>
        <row r="198">
          <cell r="B198" t="str">
            <v>2.1.2 - Cofins    (transp. Qd 1.3.)</v>
          </cell>
          <cell r="G198">
            <v>1044.5194304604811</v>
          </cell>
          <cell r="H198">
            <v>2145.7200000000003</v>
          </cell>
          <cell r="I198">
            <v>2218.8000000000002</v>
          </cell>
          <cell r="J198">
            <v>2408.25</v>
          </cell>
          <cell r="K198">
            <v>2606.2038869999997</v>
          </cell>
          <cell r="L198">
            <v>3424.2700062150725</v>
          </cell>
          <cell r="M198">
            <v>2769.3726959999995</v>
          </cell>
          <cell r="N198">
            <v>2851.0469669999993</v>
          </cell>
          <cell r="O198">
            <v>2932.6312589999998</v>
          </cell>
          <cell r="P198">
            <v>3226.32</v>
          </cell>
          <cell r="Q198">
            <v>3314.55</v>
          </cell>
          <cell r="R198">
            <v>3402.63</v>
          </cell>
          <cell r="S198">
            <v>3491.13</v>
          </cell>
          <cell r="T198">
            <v>3579.3</v>
          </cell>
          <cell r="U198">
            <v>3667.4700000000003</v>
          </cell>
          <cell r="V198">
            <v>3755.79</v>
          </cell>
          <cell r="W198">
            <v>3843.96</v>
          </cell>
          <cell r="X198">
            <v>3932.19</v>
          </cell>
          <cell r="Y198">
            <v>4020.4500000000003</v>
          </cell>
          <cell r="Z198">
            <v>4108.6499999999996</v>
          </cell>
          <cell r="AA198">
            <v>62743.254245675555</v>
          </cell>
        </row>
        <row r="199">
          <cell r="B199" t="str">
            <v>2.1.3 - Pis / Pasep    (transp. Qd 1.3.)</v>
          </cell>
          <cell r="G199">
            <v>280.93970888247424</v>
          </cell>
          <cell r="H199">
            <v>464.90600000000001</v>
          </cell>
          <cell r="I199">
            <v>480.73999999999995</v>
          </cell>
          <cell r="J199">
            <v>521.78750000000002</v>
          </cell>
          <cell r="K199">
            <v>767.40675806419108</v>
          </cell>
          <cell r="L199">
            <v>901.39173340373338</v>
          </cell>
          <cell r="M199">
            <v>600.03075079999996</v>
          </cell>
          <cell r="N199">
            <v>617.72684284999991</v>
          </cell>
          <cell r="O199">
            <v>635.40343944999995</v>
          </cell>
          <cell r="P199">
            <v>699.03599999999994</v>
          </cell>
          <cell r="Q199">
            <v>718.15249999999992</v>
          </cell>
          <cell r="R199">
            <v>737.23649999999998</v>
          </cell>
          <cell r="S199">
            <v>756.41149999999993</v>
          </cell>
          <cell r="T199">
            <v>775.51499999999999</v>
          </cell>
          <cell r="U199">
            <v>794.61849999999993</v>
          </cell>
          <cell r="V199">
            <v>813.75450000000001</v>
          </cell>
          <cell r="W199">
            <v>832.85799999999995</v>
          </cell>
          <cell r="X199">
            <v>851.97449999999992</v>
          </cell>
          <cell r="Y199">
            <v>871.09749999999997</v>
          </cell>
          <cell r="Z199">
            <v>890.20749999999998</v>
          </cell>
          <cell r="AA199">
            <v>14011.1947334504</v>
          </cell>
        </row>
        <row r="200">
          <cell r="B200" t="str">
            <v>2.1.4 - CPMF    (transp Qd 1.3.)</v>
          </cell>
          <cell r="G200">
            <v>182</v>
          </cell>
          <cell r="H200">
            <v>50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232</v>
          </cell>
        </row>
        <row r="201">
          <cell r="B201" t="str">
            <v>3 -  RECEITA LIQUIDA    (1 - 2)</v>
          </cell>
          <cell r="G201">
            <v>41714.034534883845</v>
          </cell>
          <cell r="H201">
            <v>67644.163421995501</v>
          </cell>
          <cell r="I201">
            <v>69730.954271102426</v>
          </cell>
          <cell r="J201">
            <v>74647.017636184333</v>
          </cell>
          <cell r="K201">
            <v>79188.830664768015</v>
          </cell>
          <cell r="L201">
            <v>78493.156518490694</v>
          </cell>
          <cell r="M201">
            <v>84566.160806942222</v>
          </cell>
          <cell r="N201">
            <v>86814.380145150004</v>
          </cell>
          <cell r="O201">
            <v>89298.621836549995</v>
          </cell>
          <cell r="P201">
            <v>98241.444000000003</v>
          </cell>
          <cell r="Q201">
            <v>100928.0475</v>
          </cell>
          <cell r="R201">
            <v>103610.08350000001</v>
          </cell>
          <cell r="S201">
            <v>106304.90850000001</v>
          </cell>
          <cell r="T201">
            <v>108989.685</v>
          </cell>
          <cell r="U201">
            <v>111674.4615</v>
          </cell>
          <cell r="V201">
            <v>114363.8055</v>
          </cell>
          <cell r="W201">
            <v>117048.58199999999</v>
          </cell>
          <cell r="X201">
            <v>119735.18549999999</v>
          </cell>
          <cell r="Y201">
            <v>122422.7025</v>
          </cell>
          <cell r="Z201">
            <v>125108.3925</v>
          </cell>
          <cell r="AA201">
            <v>1900524.617836067</v>
          </cell>
        </row>
        <row r="202">
          <cell r="B202" t="str">
            <v>4 -  DESPESAS    (4.1)</v>
          </cell>
          <cell r="G202">
            <v>33139.568518075015</v>
          </cell>
          <cell r="H202">
            <v>36685.260119096907</v>
          </cell>
          <cell r="I202">
            <v>43076.976247662074</v>
          </cell>
          <cell r="J202">
            <v>45656.143016239141</v>
          </cell>
          <cell r="K202">
            <v>47319.371396902185</v>
          </cell>
          <cell r="L202">
            <v>47525.585672228255</v>
          </cell>
          <cell r="M202">
            <v>50103.074759298877</v>
          </cell>
          <cell r="N202">
            <v>56206.7867441774</v>
          </cell>
          <cell r="O202">
            <v>62419.766848164661</v>
          </cell>
          <cell r="P202">
            <v>63194.848815099482</v>
          </cell>
          <cell r="Q202">
            <v>63455.007870766822</v>
          </cell>
          <cell r="R202">
            <v>63772.681043875229</v>
          </cell>
          <cell r="S202">
            <v>63859.410105309493</v>
          </cell>
          <cell r="T202">
            <v>64356.1760146081</v>
          </cell>
          <cell r="U202">
            <v>64827.64773314559</v>
          </cell>
          <cell r="V202">
            <v>64295.322405101237</v>
          </cell>
          <cell r="W202">
            <v>64692.056427834912</v>
          </cell>
          <cell r="X202">
            <v>71110.089298246879</v>
          </cell>
          <cell r="Y202">
            <v>74314.627183025848</v>
          </cell>
          <cell r="Z202">
            <v>74702.811325055285</v>
          </cell>
          <cell r="AA202">
            <v>1154713.2115439132</v>
          </cell>
        </row>
        <row r="203">
          <cell r="B203" t="str">
            <v>4.1 - Operacionais    (4.1.1+ .... + 4.1.10)</v>
          </cell>
          <cell r="G203">
            <v>33139.568518075015</v>
          </cell>
          <cell r="H203">
            <v>36685.260119096907</v>
          </cell>
          <cell r="I203">
            <v>43076.976247662074</v>
          </cell>
          <cell r="J203">
            <v>45656.143016239141</v>
          </cell>
          <cell r="K203">
            <v>47319.371396902185</v>
          </cell>
          <cell r="L203">
            <v>47525.585672228255</v>
          </cell>
          <cell r="M203">
            <v>50103.074759298877</v>
          </cell>
          <cell r="N203">
            <v>56206.7867441774</v>
          </cell>
          <cell r="O203">
            <v>62419.766848164661</v>
          </cell>
          <cell r="P203">
            <v>63194.848815099482</v>
          </cell>
          <cell r="Q203">
            <v>63455.007870766822</v>
          </cell>
          <cell r="R203">
            <v>63772.681043875229</v>
          </cell>
          <cell r="S203">
            <v>63859.410105309493</v>
          </cell>
          <cell r="T203">
            <v>64356.1760146081</v>
          </cell>
          <cell r="U203">
            <v>64827.64773314559</v>
          </cell>
          <cell r="V203">
            <v>64295.322405101237</v>
          </cell>
          <cell r="W203">
            <v>64692.056427834912</v>
          </cell>
          <cell r="X203">
            <v>71110.089298246879</v>
          </cell>
          <cell r="Y203">
            <v>74314.627183025848</v>
          </cell>
          <cell r="Z203">
            <v>74702.811325055285</v>
          </cell>
          <cell r="AA203">
            <v>1154713.2115439132</v>
          </cell>
        </row>
        <row r="204">
          <cell r="B204" t="str">
            <v>4.1.1  -  Pessoal e Administradores    (Transp. Qd. 1.3.)</v>
          </cell>
          <cell r="G204">
            <v>11690.567075396226</v>
          </cell>
          <cell r="H204">
            <v>15047.232090152</v>
          </cell>
          <cell r="I204">
            <v>15555.676877391998</v>
          </cell>
          <cell r="J204">
            <v>15699.768090591999</v>
          </cell>
          <cell r="K204">
            <v>15731.973645792001</v>
          </cell>
          <cell r="L204">
            <v>15266.525354192003</v>
          </cell>
          <cell r="M204">
            <v>15266.525354192003</v>
          </cell>
          <cell r="N204">
            <v>15190.168556191999</v>
          </cell>
          <cell r="O204">
            <v>15190.168556191995</v>
          </cell>
          <cell r="P204">
            <v>15190.168556192002</v>
          </cell>
          <cell r="Q204">
            <v>15190.168556191995</v>
          </cell>
          <cell r="R204">
            <v>15190.168556192002</v>
          </cell>
          <cell r="S204">
            <v>15190.168556191995</v>
          </cell>
          <cell r="T204">
            <v>15098.740398592003</v>
          </cell>
          <cell r="U204">
            <v>15098.740398591995</v>
          </cell>
          <cell r="V204">
            <v>15098.740398591995</v>
          </cell>
          <cell r="W204">
            <v>15098.740398591995</v>
          </cell>
          <cell r="X204">
            <v>15098.740398592003</v>
          </cell>
          <cell r="Y204">
            <v>15098.740398592003</v>
          </cell>
          <cell r="Z204">
            <v>15023.383600591995</v>
          </cell>
          <cell r="AA204">
            <v>301015.10581700417</v>
          </cell>
        </row>
        <row r="205">
          <cell r="B205" t="str">
            <v>4.1.2  -  Conservação de Rotina    (Transp. Qd. 1.3.)</v>
          </cell>
          <cell r="G205">
            <v>7683</v>
          </cell>
          <cell r="H205">
            <v>5016</v>
          </cell>
          <cell r="I205">
            <v>5068</v>
          </cell>
          <cell r="J205">
            <v>5358</v>
          </cell>
          <cell r="K205">
            <v>5446</v>
          </cell>
          <cell r="L205">
            <v>5446</v>
          </cell>
          <cell r="M205">
            <v>5446</v>
          </cell>
          <cell r="N205">
            <v>5446</v>
          </cell>
          <cell r="O205">
            <v>5446</v>
          </cell>
          <cell r="P205">
            <v>5446</v>
          </cell>
          <cell r="Q205">
            <v>5446</v>
          </cell>
          <cell r="R205">
            <v>5446</v>
          </cell>
          <cell r="S205">
            <v>5446</v>
          </cell>
          <cell r="T205">
            <v>5446</v>
          </cell>
          <cell r="U205">
            <v>5446</v>
          </cell>
          <cell r="V205">
            <v>5446</v>
          </cell>
          <cell r="W205">
            <v>5446</v>
          </cell>
          <cell r="X205">
            <v>5446</v>
          </cell>
          <cell r="Y205">
            <v>5446</v>
          </cell>
          <cell r="Z205">
            <v>5446</v>
          </cell>
          <cell r="AA205">
            <v>110261</v>
          </cell>
        </row>
        <row r="206">
          <cell r="B206" t="str">
            <v>4.1.3  -  Consumo    (Transp. Qd. 1.3.)</v>
          </cell>
          <cell r="G206">
            <v>653</v>
          </cell>
          <cell r="H206">
            <v>1011</v>
          </cell>
          <cell r="I206">
            <v>1068</v>
          </cell>
          <cell r="J206">
            <v>1068</v>
          </cell>
          <cell r="K206">
            <v>1068</v>
          </cell>
          <cell r="L206">
            <v>1045</v>
          </cell>
          <cell r="M206">
            <v>1045</v>
          </cell>
          <cell r="N206">
            <v>1036</v>
          </cell>
          <cell r="O206">
            <v>1036</v>
          </cell>
          <cell r="P206">
            <v>1036</v>
          </cell>
          <cell r="Q206">
            <v>1036</v>
          </cell>
          <cell r="R206">
            <v>1036</v>
          </cell>
          <cell r="S206">
            <v>1036</v>
          </cell>
          <cell r="T206">
            <v>1025</v>
          </cell>
          <cell r="U206">
            <v>1025</v>
          </cell>
          <cell r="V206">
            <v>1025</v>
          </cell>
          <cell r="W206">
            <v>1025</v>
          </cell>
          <cell r="X206">
            <v>1025</v>
          </cell>
          <cell r="Y206">
            <v>1025</v>
          </cell>
          <cell r="Z206">
            <v>1015</v>
          </cell>
          <cell r="AA206">
            <v>20339</v>
          </cell>
        </row>
        <row r="207">
          <cell r="B207" t="str">
            <v>4.1.4  -  Transportes    (Transp. Qd. 1.3.)</v>
          </cell>
          <cell r="G207">
            <v>859</v>
          </cell>
          <cell r="H207">
            <v>1207</v>
          </cell>
          <cell r="I207">
            <v>1207</v>
          </cell>
          <cell r="J207">
            <v>1207</v>
          </cell>
          <cell r="K207">
            <v>1207</v>
          </cell>
          <cell r="L207">
            <v>1207</v>
          </cell>
          <cell r="M207">
            <v>1207</v>
          </cell>
          <cell r="N207">
            <v>1207</v>
          </cell>
          <cell r="O207">
            <v>1207</v>
          </cell>
          <cell r="P207">
            <v>1207</v>
          </cell>
          <cell r="Q207">
            <v>1207</v>
          </cell>
          <cell r="R207">
            <v>1207</v>
          </cell>
          <cell r="S207">
            <v>1207</v>
          </cell>
          <cell r="T207">
            <v>1207</v>
          </cell>
          <cell r="U207">
            <v>1207</v>
          </cell>
          <cell r="V207">
            <v>1207</v>
          </cell>
          <cell r="W207">
            <v>1207</v>
          </cell>
          <cell r="X207">
            <v>1207</v>
          </cell>
          <cell r="Y207">
            <v>1207</v>
          </cell>
          <cell r="Z207">
            <v>1207</v>
          </cell>
          <cell r="AA207">
            <v>23792</v>
          </cell>
        </row>
        <row r="208">
          <cell r="B208" t="str">
            <v>4.1.5  -  Diversas    (Transp. Qd. 1.3.)</v>
          </cell>
          <cell r="G208">
            <v>1106</v>
          </cell>
          <cell r="H208">
            <v>1106</v>
          </cell>
          <cell r="I208">
            <v>1106</v>
          </cell>
          <cell r="J208">
            <v>1106</v>
          </cell>
          <cell r="K208">
            <v>1094</v>
          </cell>
          <cell r="L208">
            <v>1094</v>
          </cell>
          <cell r="M208">
            <v>1094</v>
          </cell>
          <cell r="N208">
            <v>1094</v>
          </cell>
          <cell r="O208">
            <v>1094</v>
          </cell>
          <cell r="P208">
            <v>1094</v>
          </cell>
          <cell r="Q208">
            <v>1094</v>
          </cell>
          <cell r="R208">
            <v>1094</v>
          </cell>
          <cell r="S208">
            <v>1094</v>
          </cell>
          <cell r="T208">
            <v>1094</v>
          </cell>
          <cell r="U208">
            <v>1094</v>
          </cell>
          <cell r="V208">
            <v>1094</v>
          </cell>
          <cell r="W208">
            <v>1094</v>
          </cell>
          <cell r="X208">
            <v>1094</v>
          </cell>
          <cell r="Y208">
            <v>1094</v>
          </cell>
          <cell r="Z208">
            <v>1094</v>
          </cell>
          <cell r="AA208">
            <v>21928</v>
          </cell>
        </row>
        <row r="209">
          <cell r="B209" t="str">
            <v>4.1.6  -  Depreciação/Amortização    (Transp. Qd. 1.3.)</v>
          </cell>
          <cell r="G209">
            <v>1698.6262499999998</v>
          </cell>
          <cell r="H209">
            <v>5518.2241719298254</v>
          </cell>
          <cell r="I209">
            <v>11082.797840364168</v>
          </cell>
          <cell r="J209">
            <v>13239.78966389358</v>
          </cell>
          <cell r="K209">
            <v>14709.000549620834</v>
          </cell>
          <cell r="L209">
            <v>15555.150882954167</v>
          </cell>
          <cell r="M209">
            <v>17856.969990097023</v>
          </cell>
          <cell r="N209">
            <v>23946.308406647142</v>
          </cell>
          <cell r="O209">
            <v>30043.337392344136</v>
          </cell>
          <cell r="P209">
            <v>30367.080096889586</v>
          </cell>
          <cell r="Q209">
            <v>30485.987346889589</v>
          </cell>
          <cell r="R209">
            <v>30849.318058000699</v>
          </cell>
          <cell r="S209">
            <v>30867.021586788582</v>
          </cell>
          <cell r="T209">
            <v>31354.172265360008</v>
          </cell>
          <cell r="U209">
            <v>31703.811182026679</v>
          </cell>
          <cell r="V209">
            <v>31069.479182026676</v>
          </cell>
          <cell r="W209">
            <v>31353.29268202668</v>
          </cell>
          <cell r="X209">
            <v>37537.419557784255</v>
          </cell>
          <cell r="Y209">
            <v>40656.494474450919</v>
          </cell>
          <cell r="Z209">
            <v>41086.465307784252</v>
          </cell>
          <cell r="AA209">
            <v>500980.74688787892</v>
          </cell>
        </row>
        <row r="210">
          <cell r="B210" t="str">
            <v>4.1.7  -  Seguros    (transp. Qd 1.3.)</v>
          </cell>
          <cell r="G210">
            <v>1788.5825021186679</v>
          </cell>
          <cell r="H210">
            <v>1750.5533946817641</v>
          </cell>
          <cell r="I210">
            <v>1904.0536506817639</v>
          </cell>
          <cell r="J210">
            <v>1782.2747466817639</v>
          </cell>
          <cell r="K210">
            <v>1720.568738681764</v>
          </cell>
          <cell r="L210">
            <v>1676.0387466817638</v>
          </cell>
          <cell r="M210">
            <v>1706.7521306817639</v>
          </cell>
          <cell r="N210">
            <v>1731.224890681764</v>
          </cell>
          <cell r="O210">
            <v>1770.7484266817639</v>
          </cell>
          <cell r="P210">
            <v>1934.585762681764</v>
          </cell>
          <cell r="Q210">
            <v>2013.695546681764</v>
          </cell>
          <cell r="R210">
            <v>1913.0851146817638</v>
          </cell>
          <cell r="S210">
            <v>1906.5075306817639</v>
          </cell>
          <cell r="T210">
            <v>1937.2966266817641</v>
          </cell>
          <cell r="U210">
            <v>1977.584666681764</v>
          </cell>
          <cell r="V210">
            <v>1999.0469386817642</v>
          </cell>
          <cell r="W210">
            <v>2029.8593306817638</v>
          </cell>
          <cell r="X210">
            <v>2181.309018681764</v>
          </cell>
          <cell r="Y210">
            <v>2202.3064106817642</v>
          </cell>
          <cell r="Z210">
            <v>2179.6889066817639</v>
          </cell>
          <cell r="AA210">
            <v>38105.763081072175</v>
          </cell>
        </row>
        <row r="211">
          <cell r="B211" t="str">
            <v xml:space="preserve">4.1.8  -  Garantias  (transp. Qd 1.3.)  </v>
          </cell>
          <cell r="G211">
            <v>921.14788033332093</v>
          </cell>
          <cell r="H211">
            <v>913.93046233332086</v>
          </cell>
          <cell r="I211">
            <v>897.04787922413766</v>
          </cell>
          <cell r="J211">
            <v>817.4605150717988</v>
          </cell>
          <cell r="K211">
            <v>767.02457580758539</v>
          </cell>
          <cell r="L211">
            <v>748.57374819021288</v>
          </cell>
          <cell r="M211">
            <v>741.85458832809013</v>
          </cell>
          <cell r="N211">
            <v>735.43792365649915</v>
          </cell>
          <cell r="O211">
            <v>730.28121394676987</v>
          </cell>
          <cell r="P211">
            <v>724.09439933612884</v>
          </cell>
          <cell r="Q211">
            <v>698.00642100346568</v>
          </cell>
          <cell r="R211">
            <v>664.8793150007599</v>
          </cell>
          <cell r="S211">
            <v>651.98243164715359</v>
          </cell>
          <cell r="T211">
            <v>645.0667239743168</v>
          </cell>
          <cell r="U211">
            <v>638.44148584515119</v>
          </cell>
          <cell r="V211">
            <v>630.66588580080429</v>
          </cell>
          <cell r="W211">
            <v>624.60401653447514</v>
          </cell>
          <cell r="X211">
            <v>618.83032318885694</v>
          </cell>
          <cell r="Y211">
            <v>595.03589930116061</v>
          </cell>
          <cell r="Z211">
            <v>573.02350999728151</v>
          </cell>
          <cell r="AA211">
            <v>14337.38919852129</v>
          </cell>
        </row>
        <row r="212">
          <cell r="B212" t="str">
            <v xml:space="preserve">4.1.9  -  Parc.Variável da Concessão   </v>
          </cell>
          <cell r="G212">
            <v>1296.6448102268041</v>
          </cell>
          <cell r="H212">
            <v>2145.7199999999998</v>
          </cell>
          <cell r="I212">
            <v>2218.7999999999997</v>
          </cell>
          <cell r="J212">
            <v>2408.25</v>
          </cell>
          <cell r="K212">
            <v>2606.2038870000001</v>
          </cell>
          <cell r="L212">
            <v>2606.677495428989</v>
          </cell>
          <cell r="M212">
            <v>2769.3726959999999</v>
          </cell>
          <cell r="N212">
            <v>2851.0469669999998</v>
          </cell>
          <cell r="O212">
            <v>2932.6312589999998</v>
          </cell>
          <cell r="P212">
            <v>3226.3199999999997</v>
          </cell>
          <cell r="Q212">
            <v>3314.5499999999997</v>
          </cell>
          <cell r="R212">
            <v>3402.6299999999997</v>
          </cell>
          <cell r="S212">
            <v>3491.1299999999997</v>
          </cell>
          <cell r="T212">
            <v>3579.2999999999997</v>
          </cell>
          <cell r="U212">
            <v>3667.47</v>
          </cell>
          <cell r="V212">
            <v>3755.79</v>
          </cell>
          <cell r="W212">
            <v>3843.96</v>
          </cell>
          <cell r="X212">
            <v>3932.19</v>
          </cell>
          <cell r="Y212">
            <v>4020.45</v>
          </cell>
          <cell r="Z212">
            <v>4108.6499999999996</v>
          </cell>
          <cell r="AA212">
            <v>62177.787114655795</v>
          </cell>
        </row>
        <row r="213">
          <cell r="B213" t="str">
            <v xml:space="preserve">4.1.10 - Parcela Fixa da Concessão   </v>
          </cell>
          <cell r="G213">
            <v>5443</v>
          </cell>
          <cell r="H213">
            <v>2969.6</v>
          </cell>
          <cell r="I213">
            <v>2969.6</v>
          </cell>
          <cell r="J213">
            <v>2969.6</v>
          </cell>
          <cell r="K213">
            <v>2969.6</v>
          </cell>
          <cell r="L213">
            <v>2880.6194447811267</v>
          </cell>
          <cell r="M213">
            <v>2969.6</v>
          </cell>
          <cell r="N213">
            <v>2969.6</v>
          </cell>
          <cell r="O213">
            <v>2969.6</v>
          </cell>
          <cell r="P213">
            <v>2969.6</v>
          </cell>
          <cell r="Q213">
            <v>2969.6</v>
          </cell>
          <cell r="R213">
            <v>2969.6</v>
          </cell>
          <cell r="S213">
            <v>2969.6</v>
          </cell>
          <cell r="T213">
            <v>2969.6</v>
          </cell>
          <cell r="U213">
            <v>2969.6</v>
          </cell>
          <cell r="V213">
            <v>2969.6</v>
          </cell>
          <cell r="W213">
            <v>2969.6</v>
          </cell>
          <cell r="X213">
            <v>2969.6</v>
          </cell>
          <cell r="Y213">
            <v>2969.6</v>
          </cell>
          <cell r="Z213">
            <v>2969.6</v>
          </cell>
          <cell r="AA213">
            <v>61776.41944478111</v>
          </cell>
        </row>
        <row r="214">
          <cell r="B214" t="str">
            <v>5 -  RESULTADO BRUTO OPERACIONAL     (3 - 4)</v>
          </cell>
          <cell r="G214">
            <v>8574.4660168088303</v>
          </cell>
          <cell r="H214">
            <v>30958.903302898594</v>
          </cell>
          <cell r="I214">
            <v>26653.978023440352</v>
          </cell>
          <cell r="J214">
            <v>28990.874619945193</v>
          </cell>
          <cell r="K214">
            <v>31869.45926786583</v>
          </cell>
          <cell r="L214">
            <v>30967.570846262439</v>
          </cell>
          <cell r="M214">
            <v>34463.086047643345</v>
          </cell>
          <cell r="N214">
            <v>30607.593400972604</v>
          </cell>
          <cell r="O214">
            <v>26878.854988385334</v>
          </cell>
          <cell r="P214">
            <v>35046.595184900521</v>
          </cell>
          <cell r="Q214">
            <v>37473.039629233179</v>
          </cell>
          <cell r="R214">
            <v>39837.402456124779</v>
          </cell>
          <cell r="S214">
            <v>42445.498394690512</v>
          </cell>
          <cell r="T214">
            <v>44633.508985391898</v>
          </cell>
          <cell r="U214">
            <v>46846.813766854415</v>
          </cell>
          <cell r="V214">
            <v>50068.483094898766</v>
          </cell>
          <cell r="W214">
            <v>52356.525572165083</v>
          </cell>
          <cell r="X214">
            <v>48625.096201753113</v>
          </cell>
          <cell r="Y214">
            <v>48108.075316974151</v>
          </cell>
          <cell r="Z214">
            <v>50405.581174944717</v>
          </cell>
          <cell r="AA214">
            <v>745811.40629215376</v>
          </cell>
        </row>
        <row r="215">
          <cell r="B215" t="str">
            <v>6 -  RESULTADO FINANCEIRO    (6.1)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</row>
        <row r="216">
          <cell r="B216" t="str">
            <v>6.1 - Receitas    (Transp. Qd. 2B)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</row>
        <row r="217">
          <cell r="B217" t="str">
            <v>7 -  RESULTADO OPERACIONAL    (5 + 6)</v>
          </cell>
          <cell r="G217">
            <v>8574.4660168088303</v>
          </cell>
          <cell r="H217">
            <v>30958.903302898594</v>
          </cell>
          <cell r="I217">
            <v>26653.978023440352</v>
          </cell>
          <cell r="J217">
            <v>28990.874619945193</v>
          </cell>
          <cell r="K217">
            <v>31869.45926786583</v>
          </cell>
          <cell r="L217">
            <v>30967.570846262439</v>
          </cell>
          <cell r="M217">
            <v>34463.086047643345</v>
          </cell>
          <cell r="N217">
            <v>30607.593400972604</v>
          </cell>
          <cell r="O217">
            <v>26878.854988385334</v>
          </cell>
          <cell r="P217">
            <v>35046.595184900521</v>
          </cell>
          <cell r="Q217">
            <v>37473.039629233179</v>
          </cell>
          <cell r="R217">
            <v>39837.402456124779</v>
          </cell>
          <cell r="S217">
            <v>42445.498394690512</v>
          </cell>
          <cell r="T217">
            <v>44633.508985391898</v>
          </cell>
          <cell r="U217">
            <v>46846.813766854415</v>
          </cell>
          <cell r="V217">
            <v>50068.483094898766</v>
          </cell>
          <cell r="W217">
            <v>52356.525572165083</v>
          </cell>
          <cell r="X217">
            <v>48625.096201753113</v>
          </cell>
          <cell r="Y217">
            <v>48108.075316974151</v>
          </cell>
          <cell r="Z217">
            <v>50405.581174944717</v>
          </cell>
          <cell r="AA217">
            <v>745811.40629215376</v>
          </cell>
        </row>
        <row r="218">
          <cell r="B218" t="str">
            <v>8 -  RESULTADO NÃO OPERACIONAL    (Tr. item 2, Qd. 3A)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B219" t="str">
            <v>9 -  RESULTADO ANTES CONTRIBUIÇÃO SOCIAL   (7 + 8)</v>
          </cell>
          <cell r="G219">
            <v>8574.4660168088303</v>
          </cell>
          <cell r="H219">
            <v>30958.903302898594</v>
          </cell>
          <cell r="I219">
            <v>26653.978023440352</v>
          </cell>
          <cell r="J219">
            <v>28990.874619945193</v>
          </cell>
          <cell r="K219">
            <v>31869.45926786583</v>
          </cell>
          <cell r="L219">
            <v>30967.570846262439</v>
          </cell>
          <cell r="M219">
            <v>34463.086047643345</v>
          </cell>
          <cell r="N219">
            <v>30607.593400972604</v>
          </cell>
          <cell r="O219">
            <v>26878.854988385334</v>
          </cell>
          <cell r="P219">
            <v>35046.595184900521</v>
          </cell>
          <cell r="Q219">
            <v>37473.039629233179</v>
          </cell>
          <cell r="R219">
            <v>39837.402456124779</v>
          </cell>
          <cell r="S219">
            <v>42445.498394690512</v>
          </cell>
          <cell r="T219">
            <v>44633.508985391898</v>
          </cell>
          <cell r="U219">
            <v>46846.813766854415</v>
          </cell>
          <cell r="V219">
            <v>50068.483094898766</v>
          </cell>
          <cell r="W219">
            <v>52356.525572165083</v>
          </cell>
          <cell r="X219">
            <v>48625.096201753113</v>
          </cell>
          <cell r="Y219">
            <v>48108.075316974151</v>
          </cell>
          <cell r="Z219">
            <v>50405.581174944717</v>
          </cell>
          <cell r="AA219">
            <v>745811.40629215376</v>
          </cell>
        </row>
        <row r="220">
          <cell r="B220" t="str">
            <v>10- CONTRIBUIÇÃO SOCIAL (Legislação vigente)</v>
          </cell>
          <cell r="G220">
            <v>685.95728134470642</v>
          </cell>
          <cell r="H220">
            <v>2476.7122642318864</v>
          </cell>
          <cell r="I220">
            <v>2132.3182418752285</v>
          </cell>
          <cell r="J220">
            <v>2319.2699695956153</v>
          </cell>
          <cell r="K220">
            <v>2549.5567414292682</v>
          </cell>
          <cell r="L220">
            <v>2477.4056677009949</v>
          </cell>
          <cell r="M220">
            <v>2757.0468838114666</v>
          </cell>
          <cell r="N220">
            <v>2448.6074720778074</v>
          </cell>
          <cell r="O220">
            <v>2150.3083990708274</v>
          </cell>
          <cell r="P220">
            <v>2803.727614792042</v>
          </cell>
          <cell r="Q220">
            <v>2997.8431703386536</v>
          </cell>
          <cell r="R220">
            <v>3186.9921964899822</v>
          </cell>
          <cell r="S220">
            <v>3395.6398715752412</v>
          </cell>
          <cell r="T220">
            <v>3570.6807188313505</v>
          </cell>
          <cell r="U220">
            <v>3747.7451013483515</v>
          </cell>
          <cell r="V220">
            <v>4005.4786475919009</v>
          </cell>
          <cell r="W220">
            <v>4188.5220457732057</v>
          </cell>
          <cell r="X220">
            <v>3890.0076961402501</v>
          </cell>
          <cell r="Y220">
            <v>3848.6460253579326</v>
          </cell>
          <cell r="Z220">
            <v>4032.446493995576</v>
          </cell>
          <cell r="AA220">
            <v>59664.912503372296</v>
          </cell>
        </row>
        <row r="221">
          <cell r="B221" t="str">
            <v>11- RESULTADO ANTES IMPOSTO DE RENDA    (9 - 10)</v>
          </cell>
          <cell r="G221">
            <v>7888.5087354641237</v>
          </cell>
          <cell r="H221">
            <v>28482.191038666708</v>
          </cell>
          <cell r="I221">
            <v>24521.659781565122</v>
          </cell>
          <cell r="J221">
            <v>26671.604650349578</v>
          </cell>
          <cell r="K221">
            <v>29319.902526436563</v>
          </cell>
          <cell r="L221">
            <v>28490.165178561445</v>
          </cell>
          <cell r="M221">
            <v>31706.039163831876</v>
          </cell>
          <cell r="N221">
            <v>28158.985928894796</v>
          </cell>
          <cell r="O221">
            <v>24728.546589314508</v>
          </cell>
          <cell r="P221">
            <v>32242.867570108479</v>
          </cell>
          <cell r="Q221">
            <v>34475.196458894527</v>
          </cell>
          <cell r="R221">
            <v>36650.410259634795</v>
          </cell>
          <cell r="S221">
            <v>39049.858523115268</v>
          </cell>
          <cell r="T221">
            <v>41062.828266560551</v>
          </cell>
          <cell r="U221">
            <v>43099.068665506064</v>
          </cell>
          <cell r="V221">
            <v>46063.004447306863</v>
          </cell>
          <cell r="W221">
            <v>48168.003526391876</v>
          </cell>
          <cell r="X221">
            <v>44735.088505612861</v>
          </cell>
          <cell r="Y221">
            <v>44259.429291616216</v>
          </cell>
          <cell r="Z221">
            <v>46373.134680949137</v>
          </cell>
          <cell r="AA221">
            <v>686146.49378878146</v>
          </cell>
        </row>
        <row r="222">
          <cell r="B222" t="str">
            <v>12- IMPOSTO DE RENDA (Legislação vigente)</v>
          </cell>
          <cell r="G222">
            <v>2119.6165042022071</v>
          </cell>
          <cell r="H222">
            <v>7715.7258257246467</v>
          </cell>
          <cell r="I222">
            <v>6639.4945058600888</v>
          </cell>
          <cell r="J222">
            <v>7223.7186549862963</v>
          </cell>
          <cell r="K222">
            <v>7943.3648169664611</v>
          </cell>
          <cell r="L222">
            <v>7717.8927115656097</v>
          </cell>
          <cell r="M222">
            <v>8591.7715119108325</v>
          </cell>
          <cell r="N222">
            <v>7627.8983502431474</v>
          </cell>
          <cell r="O222">
            <v>6695.7137470963362</v>
          </cell>
          <cell r="P222">
            <v>8737.6487962251285</v>
          </cell>
          <cell r="Q222">
            <v>9344.2599073082929</v>
          </cell>
          <cell r="R222">
            <v>9935.3506140311947</v>
          </cell>
          <cell r="S222">
            <v>10587.374598672628</v>
          </cell>
          <cell r="T222">
            <v>11134.377246347973</v>
          </cell>
          <cell r="U222">
            <v>11687.703441713598</v>
          </cell>
          <cell r="V222">
            <v>12493.120773724688</v>
          </cell>
          <cell r="W222">
            <v>13065.131393041269</v>
          </cell>
          <cell r="X222">
            <v>12132.274050438282</v>
          </cell>
          <cell r="Y222">
            <v>12003.018829243541</v>
          </cell>
          <cell r="Z222">
            <v>12577.395293736174</v>
          </cell>
          <cell r="AA222">
            <v>185972.85157303838</v>
          </cell>
        </row>
        <row r="223">
          <cell r="B223" t="str">
            <v>13- RESULTADO DE EXERCÍCIO    (11 - 12)</v>
          </cell>
          <cell r="G223">
            <v>5768.8922312619161</v>
          </cell>
          <cell r="H223">
            <v>20766.465212942061</v>
          </cell>
          <cell r="I223">
            <v>17882.165275705032</v>
          </cell>
          <cell r="J223">
            <v>19447.885995363282</v>
          </cell>
          <cell r="K223">
            <v>21376.537709470103</v>
          </cell>
          <cell r="L223">
            <v>20772.272466995833</v>
          </cell>
          <cell r="M223">
            <v>23114.267651921044</v>
          </cell>
          <cell r="N223">
            <v>20531.087578651648</v>
          </cell>
          <cell r="O223">
            <v>18032.832842218173</v>
          </cell>
          <cell r="P223">
            <v>23505.218773883353</v>
          </cell>
          <cell r="Q223">
            <v>25130.936551586234</v>
          </cell>
          <cell r="R223">
            <v>26715.0596456036</v>
          </cell>
          <cell r="S223">
            <v>28462.48392444264</v>
          </cell>
          <cell r="T223">
            <v>29928.451020212578</v>
          </cell>
          <cell r="U223">
            <v>31411.365223792465</v>
          </cell>
          <cell r="V223">
            <v>33569.883673582175</v>
          </cell>
          <cell r="W223">
            <v>35102.872133350611</v>
          </cell>
          <cell r="X223">
            <v>32602.814455174579</v>
          </cell>
          <cell r="Y223">
            <v>32256.410462372674</v>
          </cell>
          <cell r="Z223">
            <v>33795.739387212961</v>
          </cell>
          <cell r="AA223">
            <v>500173.64221574308</v>
          </cell>
        </row>
        <row r="224">
          <cell r="B224" t="str">
            <v>Obs.: este demonstrativo de resultados retrata o projeto original mais os fatores de desequilibrio do contrato original</v>
          </cell>
        </row>
        <row r="226">
          <cell r="B226" t="str">
            <v>DEMONSTRATIVO DE RESULTADOS COM FATORES DE DESEQUILIBRIO NA EXTENSÃO DO PERIODO CONTRATUAL (MIlhares de Reais)</v>
          </cell>
        </row>
        <row r="228">
          <cell r="B228" t="str">
            <v>DISCRIMINAÇÃO</v>
          </cell>
          <cell r="G228">
            <v>21</v>
          </cell>
          <cell r="H228">
            <v>22</v>
          </cell>
          <cell r="I228">
            <v>23</v>
          </cell>
          <cell r="J228">
            <v>24</v>
          </cell>
          <cell r="K228">
            <v>25</v>
          </cell>
          <cell r="L228">
            <v>26</v>
          </cell>
          <cell r="M228">
            <v>27</v>
          </cell>
          <cell r="N228">
            <v>28</v>
          </cell>
          <cell r="O228">
            <v>29</v>
          </cell>
          <cell r="P228">
            <v>30</v>
          </cell>
          <cell r="Q228">
            <v>31</v>
          </cell>
          <cell r="R228">
            <v>32</v>
          </cell>
          <cell r="S228">
            <v>33</v>
          </cell>
          <cell r="T228">
            <v>34</v>
          </cell>
          <cell r="U228">
            <v>35</v>
          </cell>
          <cell r="V228">
            <v>36</v>
          </cell>
          <cell r="W228">
            <v>37</v>
          </cell>
          <cell r="X228">
            <v>38</v>
          </cell>
          <cell r="Y228">
            <v>39</v>
          </cell>
          <cell r="Z228">
            <v>40</v>
          </cell>
          <cell r="AA228" t="str">
            <v>TOTAL</v>
          </cell>
        </row>
        <row r="229">
          <cell r="B229" t="str">
            <v>1 -  RECEITA BRUTA    (1.1)</v>
          </cell>
          <cell r="G229">
            <v>141832.63804849709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141832.63804849709</v>
          </cell>
        </row>
        <row r="230">
          <cell r="B230" t="str">
            <v>1.1 - Operacionais    (1.1.1 + 1.1.2)</v>
          </cell>
          <cell r="G230">
            <v>141832.63804849709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141832.63804849709</v>
          </cell>
        </row>
        <row r="231">
          <cell r="B231" t="str">
            <v>1.1.1 - Receitas de  Pedágios    (Transp. Qd.2.1.1.2)</v>
          </cell>
          <cell r="G231">
            <v>141832.63804849709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141832.63804849709</v>
          </cell>
        </row>
        <row r="232">
          <cell r="B232" t="str">
            <v>1.1.2 - Outras Receitas Operacionais    (calculado 2.1.2.)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</row>
        <row r="233">
          <cell r="B233" t="str">
            <v>2 -  DEDUÇÕES DA RECEITA    (2.1)</v>
          </cell>
          <cell r="G233">
            <v>12268.523191195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12268.523191195</v>
          </cell>
        </row>
        <row r="234">
          <cell r="B234" t="str">
            <v>2.1 - Tributos sobre Faturamento    (2.1.1+ .... + 2.1.4)</v>
          </cell>
          <cell r="G234">
            <v>12268.523191195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12268.523191195</v>
          </cell>
        </row>
        <row r="235">
          <cell r="B235" t="str">
            <v>2.1.1 - I.S.S    (transp. Qd  1.3.)</v>
          </cell>
          <cell r="G235">
            <v>7091.6319024248551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7091.6319024248551</v>
          </cell>
        </row>
        <row r="236">
          <cell r="B236" t="str">
            <v>2.1.2 - Cofins    (transp. Qd 1.3.)</v>
          </cell>
          <cell r="G236">
            <v>4254.9791414549127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4254.9791414549127</v>
          </cell>
        </row>
        <row r="237">
          <cell r="B237" t="str">
            <v>2.1.3 - Pis / Pasep    (transp. Qd 1.3.)</v>
          </cell>
          <cell r="G237">
            <v>921.91214731523098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921.91214731523098</v>
          </cell>
        </row>
        <row r="238">
          <cell r="B238" t="str">
            <v>2.1.4 - CPMF    (transp Qd 1.3.)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B239" t="str">
            <v>3 -  RECEITA LIQUIDA    (1 - 2)</v>
          </cell>
          <cell r="G239">
            <v>129564.11485730209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129564.11485730209</v>
          </cell>
        </row>
        <row r="240">
          <cell r="B240" t="str">
            <v>4 -  DESPESAS    (4.1)</v>
          </cell>
          <cell r="G240">
            <v>29899.697310418604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29899.697310418604</v>
          </cell>
        </row>
        <row r="241">
          <cell r="B241" t="str">
            <v>4.1 - Operacionais    (4.1.1+ .... + 4.1.10)</v>
          </cell>
          <cell r="G241">
            <v>29899.697310418604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29899.697310418604</v>
          </cell>
        </row>
        <row r="242">
          <cell r="B242" t="str">
            <v>4.1.1  -  Pessoal e Administradores    (Transp. Qd. 1.3.)</v>
          </cell>
          <cell r="G242">
            <v>15023.383600591995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15023.383600591995</v>
          </cell>
        </row>
        <row r="243">
          <cell r="B243" t="str">
            <v>4.1.2  -  Conservação de Rotina    (Transp. Qd. 1.3.)</v>
          </cell>
          <cell r="G243">
            <v>5446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5446</v>
          </cell>
        </row>
        <row r="244">
          <cell r="B244" t="str">
            <v>4.1.3  -  Consumo    (Transp. Qd. 1.3.)</v>
          </cell>
          <cell r="G244">
            <v>1015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1015</v>
          </cell>
        </row>
        <row r="245">
          <cell r="B245" t="str">
            <v>4.1.4  -  Transportes    (Transp. Qd. 1.3.)</v>
          </cell>
          <cell r="G245">
            <v>1207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1207</v>
          </cell>
        </row>
        <row r="246">
          <cell r="B246" t="str">
            <v>4.1.5  -  Diversas    (Transp. Qd. 1.3.)</v>
          </cell>
          <cell r="G246">
            <v>1094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1094</v>
          </cell>
        </row>
        <row r="247">
          <cell r="B247" t="str">
            <v>4.1.6  -  Depreciação/Amortização    (Transp. Qd. 1.3.)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B248" t="str">
            <v>4.1.7  -  Seguros    (transp. Qd 1.3.)</v>
          </cell>
          <cell r="G248">
            <v>1597.3372999999999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1597.3372999999999</v>
          </cell>
        </row>
        <row r="249">
          <cell r="B249" t="str">
            <v xml:space="preserve">4.1.8  -  Garantias  (transp. Qd 1.3.)  </v>
          </cell>
          <cell r="G249">
            <v>261.9972683716947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261.9972683716947</v>
          </cell>
        </row>
        <row r="250">
          <cell r="B250" t="str">
            <v xml:space="preserve">4.1.9  -  Parc.Variável da Concessão   </v>
          </cell>
          <cell r="G250">
            <v>4254.9791414549127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4254.9791414549127</v>
          </cell>
        </row>
        <row r="251">
          <cell r="B251" t="str">
            <v xml:space="preserve">4.1.10 - Parcela Fixa da Concessão  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B252" t="str">
            <v>5 -  RESULTADO BRUTO OPERACIONAL     (3 - 4)</v>
          </cell>
          <cell r="G252">
            <v>99664.417546883487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99664.417546883487</v>
          </cell>
        </row>
        <row r="253">
          <cell r="B253" t="str">
            <v>6 -  RESULTADO FINANCEIRO    (6.1)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</row>
        <row r="254">
          <cell r="B254" t="str">
            <v>6.1 - Receitas    (Transp. Qd. 2B)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</row>
        <row r="255">
          <cell r="B255" t="str">
            <v>7 -  RESULTADO OPERACIONAL    (5 + 6)</v>
          </cell>
          <cell r="G255">
            <v>99664.417546883487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99664.417546883487</v>
          </cell>
        </row>
        <row r="256">
          <cell r="B256" t="str">
            <v>8 -  RESULTADO NÃO OPERACIONAL    (Tr. item 2, Qd. 3A)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B257" t="str">
            <v>9 -  RESULTADO ANTES CONTRIBUIÇÃO SOCIAL   (7 + 8)</v>
          </cell>
          <cell r="G257">
            <v>99664.417546883487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99664.417546883487</v>
          </cell>
        </row>
        <row r="258">
          <cell r="B258" t="str">
            <v>10- CONTRIBUIÇÃO SOCIAL (Legislação vigente)</v>
          </cell>
          <cell r="G258">
            <v>7973.153403750679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7973.153403750679</v>
          </cell>
        </row>
        <row r="259">
          <cell r="B259" t="str">
            <v>11- RESULTADO ANTES IMPOSTO DE RENDA    (9 - 10)</v>
          </cell>
          <cell r="G259">
            <v>91691.264143132808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91691.264143132808</v>
          </cell>
        </row>
        <row r="260">
          <cell r="B260" t="str">
            <v>12- IMPOSTO DE RENDA (Legislação vigente)</v>
          </cell>
          <cell r="G260">
            <v>24892.104386720872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24892.104386720872</v>
          </cell>
        </row>
        <row r="261">
          <cell r="B261" t="str">
            <v>13- RESULTADO DE EXERCÍCIO    (11 - 12)</v>
          </cell>
          <cell r="G261">
            <v>66799.159756411944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66799.159756411944</v>
          </cell>
        </row>
        <row r="262">
          <cell r="B262" t="str">
            <v>Obs.: este demonstrativo de resultados retrata a extensão necessaria para o reestabelecimento do equilibrio do contrato original</v>
          </cell>
        </row>
        <row r="264">
          <cell r="B264" t="str">
            <v>FLUXO DE CAIXA COM FATORES DE DESEQUILIBRIO NO PERIODO CONTRATUAL (MIlhares de Reais)</v>
          </cell>
        </row>
        <row r="266">
          <cell r="B266" t="str">
            <v>DISCRIMINAÇÃO</v>
          </cell>
          <cell r="G266">
            <v>1</v>
          </cell>
          <cell r="H266">
            <v>2</v>
          </cell>
          <cell r="I266">
            <v>3</v>
          </cell>
          <cell r="J266">
            <v>4</v>
          </cell>
          <cell r="K266">
            <v>5</v>
          </cell>
          <cell r="L266">
            <v>6</v>
          </cell>
          <cell r="M266">
            <v>7</v>
          </cell>
          <cell r="N266">
            <v>8</v>
          </cell>
          <cell r="O266">
            <v>9</v>
          </cell>
          <cell r="P266">
            <v>10</v>
          </cell>
          <cell r="Q266">
            <v>11</v>
          </cell>
          <cell r="R266">
            <v>12</v>
          </cell>
          <cell r="S266">
            <v>13</v>
          </cell>
          <cell r="T266">
            <v>14</v>
          </cell>
          <cell r="U266">
            <v>15</v>
          </cell>
          <cell r="V266">
            <v>16</v>
          </cell>
          <cell r="W266">
            <v>17</v>
          </cell>
          <cell r="X266">
            <v>18</v>
          </cell>
          <cell r="Y266">
            <v>19</v>
          </cell>
          <cell r="Z266">
            <v>20</v>
          </cell>
          <cell r="AA266" t="str">
            <v>TOTAL</v>
          </cell>
        </row>
        <row r="267">
          <cell r="B267" t="str">
            <v xml:space="preserve">1.  INGRESSOS     (1.1.) </v>
          </cell>
          <cell r="G267">
            <v>43221.493674226804</v>
          </cell>
          <cell r="H267">
            <v>71524</v>
          </cell>
          <cell r="I267">
            <v>73960</v>
          </cell>
          <cell r="J267">
            <v>80275</v>
          </cell>
          <cell r="K267">
            <v>86873.462899999999</v>
          </cell>
          <cell r="L267">
            <v>86889.249847632978</v>
          </cell>
          <cell r="M267">
            <v>92312.423200000005</v>
          </cell>
          <cell r="N267">
            <v>95034.8989</v>
          </cell>
          <cell r="O267">
            <v>97754.3753</v>
          </cell>
          <cell r="P267">
            <v>107544</v>
          </cell>
          <cell r="Q267">
            <v>110485</v>
          </cell>
          <cell r="R267">
            <v>113421</v>
          </cell>
          <cell r="S267">
            <v>116371</v>
          </cell>
          <cell r="T267">
            <v>119310</v>
          </cell>
          <cell r="U267">
            <v>122249</v>
          </cell>
          <cell r="V267">
            <v>125193</v>
          </cell>
          <cell r="W267">
            <v>128132</v>
          </cell>
          <cell r="X267">
            <v>131073</v>
          </cell>
          <cell r="Y267">
            <v>134015</v>
          </cell>
          <cell r="Z267">
            <v>136955</v>
          </cell>
          <cell r="AA267">
            <v>2072592.9038218597</v>
          </cell>
        </row>
        <row r="268">
          <cell r="B268" t="str">
            <v>1.1.  RECEITAS     (1.1.1.+ ... + 1.1.4)</v>
          </cell>
          <cell r="G268">
            <v>43221.493674226804</v>
          </cell>
          <cell r="H268">
            <v>71524</v>
          </cell>
          <cell r="I268">
            <v>73960</v>
          </cell>
          <cell r="J268">
            <v>80275</v>
          </cell>
          <cell r="K268">
            <v>86873.462899999999</v>
          </cell>
          <cell r="L268">
            <v>86889.249847632978</v>
          </cell>
          <cell r="M268">
            <v>92312.423200000005</v>
          </cell>
          <cell r="N268">
            <v>95034.8989</v>
          </cell>
          <cell r="O268">
            <v>97754.3753</v>
          </cell>
          <cell r="P268">
            <v>107544</v>
          </cell>
          <cell r="Q268">
            <v>110485</v>
          </cell>
          <cell r="R268">
            <v>113421</v>
          </cell>
          <cell r="S268">
            <v>116371</v>
          </cell>
          <cell r="T268">
            <v>119310</v>
          </cell>
          <cell r="U268">
            <v>122249</v>
          </cell>
          <cell r="V268">
            <v>125193</v>
          </cell>
          <cell r="W268">
            <v>128132</v>
          </cell>
          <cell r="X268">
            <v>131073</v>
          </cell>
          <cell r="Y268">
            <v>134015</v>
          </cell>
          <cell r="Z268">
            <v>136955</v>
          </cell>
          <cell r="AA268">
            <v>2072592.9038218597</v>
          </cell>
        </row>
        <row r="269">
          <cell r="B269" t="str">
            <v>1.1.1   Receitas de Pedágio</v>
          </cell>
          <cell r="G269">
            <v>43221.493674226804</v>
          </cell>
          <cell r="H269">
            <v>71524</v>
          </cell>
          <cell r="I269">
            <v>73960</v>
          </cell>
          <cell r="J269">
            <v>80275</v>
          </cell>
          <cell r="K269">
            <v>86873.462899999999</v>
          </cell>
          <cell r="L269">
            <v>86889.249847632978</v>
          </cell>
          <cell r="M269">
            <v>92312.423200000005</v>
          </cell>
          <cell r="N269">
            <v>95034.8989</v>
          </cell>
          <cell r="O269">
            <v>97754.3753</v>
          </cell>
          <cell r="P269">
            <v>107544</v>
          </cell>
          <cell r="Q269">
            <v>110485</v>
          </cell>
          <cell r="R269">
            <v>113421</v>
          </cell>
          <cell r="S269">
            <v>116371</v>
          </cell>
          <cell r="T269">
            <v>119310</v>
          </cell>
          <cell r="U269">
            <v>122249</v>
          </cell>
          <cell r="V269">
            <v>125193</v>
          </cell>
          <cell r="W269">
            <v>128132</v>
          </cell>
          <cell r="X269">
            <v>131073</v>
          </cell>
          <cell r="Y269">
            <v>134015</v>
          </cell>
          <cell r="Z269">
            <v>136955</v>
          </cell>
          <cell r="AA269">
            <v>2072592.9038218597</v>
          </cell>
        </row>
        <row r="270">
          <cell r="B270" t="str">
            <v>1.1.2   Outras Receitas Operacionais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</row>
        <row r="271">
          <cell r="B271" t="str">
            <v>1.1.3   Receitas Não Operacionais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</row>
        <row r="272">
          <cell r="B272" t="str">
            <v xml:space="preserve">1.1.4   Receitas Financeiras 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</row>
        <row r="273">
          <cell r="B273" t="str">
            <v>2.  DESEMBOLSOS     (2.1.+ ... + 2.4)</v>
          </cell>
          <cell r="G273">
            <v>53964.295192964884</v>
          </cell>
          <cell r="H273">
            <v>89904.960615128104</v>
          </cell>
          <cell r="I273">
            <v>121908.80688393077</v>
          </cell>
          <cell r="J273">
            <v>72936.29434074313</v>
          </cell>
          <cell r="K273">
            <v>69396.05464090906</v>
          </cell>
          <cell r="L273">
            <v>70303.676497682987</v>
          </cell>
          <cell r="M273">
            <v>87398.315557981929</v>
          </cell>
          <cell r="N273">
            <v>126594.83291470123</v>
          </cell>
          <cell r="O273">
            <v>120293.9650654377</v>
          </cell>
          <cell r="P273">
            <v>69115.251129227065</v>
          </cell>
          <cell r="Q273">
            <v>70522.506101524181</v>
          </cell>
          <cell r="R273">
            <v>66582.922296395715</v>
          </cell>
          <cell r="S273">
            <v>66133.404488768792</v>
          </cell>
          <cell r="T273">
            <v>64840.116714427408</v>
          </cell>
          <cell r="U273">
            <v>65218.533594180859</v>
          </cell>
          <cell r="V273">
            <v>66011.427144391142</v>
          </cell>
          <cell r="W273">
            <v>72866.705184622711</v>
          </cell>
          <cell r="X273">
            <v>84436.775987041154</v>
          </cell>
          <cell r="Y273">
            <v>70602.635063176407</v>
          </cell>
          <cell r="Z273">
            <v>63387.795305002779</v>
          </cell>
          <cell r="AA273">
            <v>1572419.274718238</v>
          </cell>
        </row>
        <row r="274">
          <cell r="B274" t="str">
            <v>2.1.  OPERACIONAIS     (2.1.1.+ ... + 2.1.8)</v>
          </cell>
          <cell r="G274">
            <v>26208.756597191168</v>
          </cell>
          <cell r="H274">
            <v>29931.552525171584</v>
          </cell>
          <cell r="I274">
            <v>31034.824136195464</v>
          </cell>
          <cell r="J274">
            <v>32666.485716161227</v>
          </cell>
          <cell r="K274">
            <v>34719.199195513327</v>
          </cell>
          <cell r="L274">
            <v>34879.231178206261</v>
          </cell>
          <cell r="M274">
            <v>34253.39446625964</v>
          </cell>
          <cell r="N274">
            <v>34660.350125380261</v>
          </cell>
          <cell r="O274">
            <v>34929.951660270533</v>
          </cell>
          <cell r="P274">
            <v>35934.404718209895</v>
          </cell>
          <cell r="Q274">
            <v>36241.82302387723</v>
          </cell>
          <cell r="R274">
            <v>36362.04948587453</v>
          </cell>
          <cell r="S274">
            <v>36597.750018520921</v>
          </cell>
          <cell r="T274">
            <v>36773.418749248085</v>
          </cell>
          <cell r="U274">
            <v>37061.305051118914</v>
          </cell>
          <cell r="V274">
            <v>37329.647723074559</v>
          </cell>
          <cell r="W274">
            <v>37608.621745808239</v>
          </cell>
          <cell r="X274">
            <v>38008.694240462624</v>
          </cell>
          <cell r="Y274">
            <v>38260.380208574927</v>
          </cell>
          <cell r="Z274">
            <v>38384.703517271031</v>
          </cell>
          <cell r="AA274">
            <v>701846.54408239026</v>
          </cell>
        </row>
        <row r="275">
          <cell r="B275" t="str">
            <v xml:space="preserve">2.1.1.  Pessoal / Administradores   </v>
          </cell>
          <cell r="G275">
            <v>11690.567075396226</v>
          </cell>
          <cell r="H275">
            <v>15047.232090152</v>
          </cell>
          <cell r="I275">
            <v>15555.676877391998</v>
          </cell>
          <cell r="J275">
            <v>15699.768090591999</v>
          </cell>
          <cell r="K275">
            <v>15731.973645792001</v>
          </cell>
          <cell r="L275">
            <v>15266.525354192003</v>
          </cell>
          <cell r="M275">
            <v>15266.525354192003</v>
          </cell>
          <cell r="N275">
            <v>15190.168556191999</v>
          </cell>
          <cell r="O275">
            <v>15190.168556191995</v>
          </cell>
          <cell r="P275">
            <v>15190.168556192002</v>
          </cell>
          <cell r="Q275">
            <v>15190.168556191995</v>
          </cell>
          <cell r="R275">
            <v>15190.168556192002</v>
          </cell>
          <cell r="S275">
            <v>15190.168556191995</v>
          </cell>
          <cell r="T275">
            <v>15098.740398592003</v>
          </cell>
          <cell r="U275">
            <v>15098.740398591995</v>
          </cell>
          <cell r="V275">
            <v>15098.740398591995</v>
          </cell>
          <cell r="W275">
            <v>15098.740398591995</v>
          </cell>
          <cell r="X275">
            <v>15098.740398592003</v>
          </cell>
          <cell r="Y275">
            <v>15098.740398592003</v>
          </cell>
          <cell r="Z275">
            <v>15023.383600591995</v>
          </cell>
          <cell r="AA275">
            <v>301015.10581700417</v>
          </cell>
        </row>
        <row r="276">
          <cell r="B276" t="str">
            <v xml:space="preserve">2.1.2.  Conservação de Rotina  </v>
          </cell>
          <cell r="G276">
            <v>7683</v>
          </cell>
          <cell r="H276">
            <v>5016</v>
          </cell>
          <cell r="I276">
            <v>5068</v>
          </cell>
          <cell r="J276">
            <v>5358</v>
          </cell>
          <cell r="K276">
            <v>5446</v>
          </cell>
          <cell r="L276">
            <v>5446</v>
          </cell>
          <cell r="M276">
            <v>5446</v>
          </cell>
          <cell r="N276">
            <v>5446</v>
          </cell>
          <cell r="O276">
            <v>5446</v>
          </cell>
          <cell r="P276">
            <v>5446</v>
          </cell>
          <cell r="Q276">
            <v>5446</v>
          </cell>
          <cell r="R276">
            <v>5446</v>
          </cell>
          <cell r="S276">
            <v>5446</v>
          </cell>
          <cell r="T276">
            <v>5446</v>
          </cell>
          <cell r="U276">
            <v>5446</v>
          </cell>
          <cell r="V276">
            <v>5446</v>
          </cell>
          <cell r="W276">
            <v>5446</v>
          </cell>
          <cell r="X276">
            <v>5446</v>
          </cell>
          <cell r="Y276">
            <v>5446</v>
          </cell>
          <cell r="Z276">
            <v>5446</v>
          </cell>
          <cell r="AA276">
            <v>110261</v>
          </cell>
        </row>
        <row r="277">
          <cell r="B277" t="str">
            <v xml:space="preserve">2.1.3.  Consumo   </v>
          </cell>
          <cell r="G277">
            <v>653</v>
          </cell>
          <cell r="H277">
            <v>1011</v>
          </cell>
          <cell r="I277">
            <v>1068</v>
          </cell>
          <cell r="J277">
            <v>1068</v>
          </cell>
          <cell r="K277">
            <v>1068</v>
          </cell>
          <cell r="L277">
            <v>1045</v>
          </cell>
          <cell r="M277">
            <v>1045</v>
          </cell>
          <cell r="N277">
            <v>1036</v>
          </cell>
          <cell r="O277">
            <v>1036</v>
          </cell>
          <cell r="P277">
            <v>1036</v>
          </cell>
          <cell r="Q277">
            <v>1036</v>
          </cell>
          <cell r="R277">
            <v>1036</v>
          </cell>
          <cell r="S277">
            <v>1036</v>
          </cell>
          <cell r="T277">
            <v>1025</v>
          </cell>
          <cell r="U277">
            <v>1025</v>
          </cell>
          <cell r="V277">
            <v>1025</v>
          </cell>
          <cell r="W277">
            <v>1025</v>
          </cell>
          <cell r="X277">
            <v>1025</v>
          </cell>
          <cell r="Y277">
            <v>1025</v>
          </cell>
          <cell r="Z277">
            <v>1015</v>
          </cell>
          <cell r="AA277">
            <v>20339</v>
          </cell>
        </row>
        <row r="278">
          <cell r="B278" t="str">
            <v>2.1.4.  Transportes</v>
          </cell>
          <cell r="G278">
            <v>859</v>
          </cell>
          <cell r="H278">
            <v>1207</v>
          </cell>
          <cell r="I278">
            <v>1207</v>
          </cell>
          <cell r="J278">
            <v>1207</v>
          </cell>
          <cell r="K278">
            <v>1207</v>
          </cell>
          <cell r="L278">
            <v>1207</v>
          </cell>
          <cell r="M278">
            <v>1207</v>
          </cell>
          <cell r="N278">
            <v>1207</v>
          </cell>
          <cell r="O278">
            <v>1207</v>
          </cell>
          <cell r="P278">
            <v>1207</v>
          </cell>
          <cell r="Q278">
            <v>1207</v>
          </cell>
          <cell r="R278">
            <v>1207</v>
          </cell>
          <cell r="S278">
            <v>1207</v>
          </cell>
          <cell r="T278">
            <v>1207</v>
          </cell>
          <cell r="U278">
            <v>1207</v>
          </cell>
          <cell r="V278">
            <v>1207</v>
          </cell>
          <cell r="W278">
            <v>1207</v>
          </cell>
          <cell r="X278">
            <v>1207</v>
          </cell>
          <cell r="Y278">
            <v>1207</v>
          </cell>
          <cell r="Z278">
            <v>1207</v>
          </cell>
          <cell r="AA278">
            <v>23792</v>
          </cell>
        </row>
        <row r="279">
          <cell r="B279" t="str">
            <v>2.1.5.  Diversas</v>
          </cell>
          <cell r="G279">
            <v>1106</v>
          </cell>
          <cell r="H279">
            <v>1106</v>
          </cell>
          <cell r="I279">
            <v>1106</v>
          </cell>
          <cell r="J279">
            <v>1106</v>
          </cell>
          <cell r="K279">
            <v>1094</v>
          </cell>
          <cell r="L279">
            <v>1094</v>
          </cell>
          <cell r="M279">
            <v>1094</v>
          </cell>
          <cell r="N279">
            <v>1094</v>
          </cell>
          <cell r="O279">
            <v>1094</v>
          </cell>
          <cell r="P279">
            <v>1094</v>
          </cell>
          <cell r="Q279">
            <v>1094</v>
          </cell>
          <cell r="R279">
            <v>1094</v>
          </cell>
          <cell r="S279">
            <v>1094</v>
          </cell>
          <cell r="T279">
            <v>1094</v>
          </cell>
          <cell r="U279">
            <v>1094</v>
          </cell>
          <cell r="V279">
            <v>1094</v>
          </cell>
          <cell r="W279">
            <v>1094</v>
          </cell>
          <cell r="X279">
            <v>1094</v>
          </cell>
          <cell r="Y279">
            <v>1094</v>
          </cell>
          <cell r="Z279">
            <v>1094</v>
          </cell>
          <cell r="AA279">
            <v>21928</v>
          </cell>
        </row>
        <row r="280">
          <cell r="B280" t="str">
            <v>2.1.6.  Tributos s/ Faturamento</v>
          </cell>
          <cell r="G280">
            <v>1507.4591393429553</v>
          </cell>
          <cell r="H280">
            <v>3879.8365780045037</v>
          </cell>
          <cell r="I280">
            <v>4229.0457288975686</v>
          </cell>
          <cell r="J280">
            <v>5627.9823638156649</v>
          </cell>
          <cell r="K280">
            <v>7684.6322352319785</v>
          </cell>
          <cell r="L280">
            <v>8396.0933291422825</v>
          </cell>
          <cell r="M280">
            <v>7746.2623930577856</v>
          </cell>
          <cell r="N280">
            <v>8220.5187548499998</v>
          </cell>
          <cell r="O280">
            <v>8455.7534634500007</v>
          </cell>
          <cell r="P280">
            <v>9302.5560000000005</v>
          </cell>
          <cell r="Q280">
            <v>9556.9524999999994</v>
          </cell>
          <cell r="R280">
            <v>9810.9164999999994</v>
          </cell>
          <cell r="S280">
            <v>10066.0915</v>
          </cell>
          <cell r="T280">
            <v>10320.314999999999</v>
          </cell>
          <cell r="U280">
            <v>10574.538500000001</v>
          </cell>
          <cell r="V280">
            <v>10829.194499999998</v>
          </cell>
          <cell r="W280">
            <v>11083.418000000001</v>
          </cell>
          <cell r="X280">
            <v>11337.8145</v>
          </cell>
          <cell r="Y280">
            <v>11592.297500000001</v>
          </cell>
          <cell r="Z280">
            <v>11846.6075</v>
          </cell>
          <cell r="AA280">
            <v>172068.28598579273</v>
          </cell>
        </row>
        <row r="281">
          <cell r="B281" t="str">
            <v>2.1.7.  Seguros</v>
          </cell>
          <cell r="G281">
            <v>1788.5825021186679</v>
          </cell>
          <cell r="H281">
            <v>1750.5533946817641</v>
          </cell>
          <cell r="I281">
            <v>1904.0536506817639</v>
          </cell>
          <cell r="J281">
            <v>1782.2747466817639</v>
          </cell>
          <cell r="K281">
            <v>1720.568738681764</v>
          </cell>
          <cell r="L281">
            <v>1676.0387466817638</v>
          </cell>
          <cell r="M281">
            <v>1706.7521306817639</v>
          </cell>
          <cell r="N281">
            <v>1731.224890681764</v>
          </cell>
          <cell r="O281">
            <v>1770.7484266817639</v>
          </cell>
          <cell r="P281">
            <v>1934.585762681764</v>
          </cell>
          <cell r="Q281">
            <v>2013.695546681764</v>
          </cell>
          <cell r="R281">
            <v>1913.0851146817638</v>
          </cell>
          <cell r="S281">
            <v>1906.5075306817639</v>
          </cell>
          <cell r="T281">
            <v>1937.2966266817641</v>
          </cell>
          <cell r="U281">
            <v>1977.584666681764</v>
          </cell>
          <cell r="V281">
            <v>1999.0469386817642</v>
          </cell>
          <cell r="W281">
            <v>2029.8593306817638</v>
          </cell>
          <cell r="X281">
            <v>2181.309018681764</v>
          </cell>
          <cell r="Y281">
            <v>2202.3064106817642</v>
          </cell>
          <cell r="Z281">
            <v>2179.6889066817639</v>
          </cell>
          <cell r="AA281">
            <v>38105.763081072175</v>
          </cell>
        </row>
        <row r="282">
          <cell r="B282" t="str">
            <v xml:space="preserve">2.1.8.  Garantias </v>
          </cell>
          <cell r="G282">
            <v>921.14788033332093</v>
          </cell>
          <cell r="H282">
            <v>913.93046233332086</v>
          </cell>
          <cell r="I282">
            <v>897.04787922413766</v>
          </cell>
          <cell r="J282">
            <v>817.4605150717988</v>
          </cell>
          <cell r="K282">
            <v>767.02457580758539</v>
          </cell>
          <cell r="L282">
            <v>748.57374819021288</v>
          </cell>
          <cell r="M282">
            <v>741.85458832809013</v>
          </cell>
          <cell r="N282">
            <v>735.43792365649915</v>
          </cell>
          <cell r="O282">
            <v>730.28121394676987</v>
          </cell>
          <cell r="P282">
            <v>724.09439933612884</v>
          </cell>
          <cell r="Q282">
            <v>698.00642100346568</v>
          </cell>
          <cell r="R282">
            <v>664.8793150007599</v>
          </cell>
          <cell r="S282">
            <v>651.98243164715359</v>
          </cell>
          <cell r="T282">
            <v>645.0667239743168</v>
          </cell>
          <cell r="U282">
            <v>638.44148584515119</v>
          </cell>
          <cell r="V282">
            <v>630.66588580080429</v>
          </cell>
          <cell r="W282">
            <v>624.60401653447514</v>
          </cell>
          <cell r="X282">
            <v>618.83032318885694</v>
          </cell>
          <cell r="Y282">
            <v>595.03589930116061</v>
          </cell>
          <cell r="Z282">
            <v>573.02350999728151</v>
          </cell>
          <cell r="AA282">
            <v>14337.38919852129</v>
          </cell>
        </row>
        <row r="283">
          <cell r="B283" t="str">
            <v>2.2.  INVESTIMENTOS / IMOBILIZADO     (2.2.1.+ ... + 2.2.7)</v>
          </cell>
          <cell r="G283">
            <v>18210.32</v>
          </cell>
          <cell r="H283">
            <v>44665.65</v>
          </cell>
          <cell r="I283">
            <v>76913.76999999999</v>
          </cell>
          <cell r="J283">
            <v>25348.969999999998</v>
          </cell>
          <cell r="K283">
            <v>18608.13</v>
          </cell>
          <cell r="L283">
            <v>19741.849999999999</v>
          </cell>
          <cell r="M283">
            <v>36057.129999999997</v>
          </cell>
          <cell r="N283">
            <v>76037.330000000016</v>
          </cell>
          <cell r="O283">
            <v>70615.760000000009</v>
          </cell>
          <cell r="P283">
            <v>15443.550000000003</v>
          </cell>
          <cell r="Q283">
            <v>15654.43</v>
          </cell>
          <cell r="R283">
            <v>10726.300000000001</v>
          </cell>
          <cell r="S283">
            <v>9091.91</v>
          </cell>
          <cell r="T283">
            <v>6812.7400000000007</v>
          </cell>
          <cell r="U283">
            <v>6084.7099999999991</v>
          </cell>
          <cell r="V283">
            <v>5457.79</v>
          </cell>
          <cell r="W283">
            <v>11190.87</v>
          </cell>
          <cell r="X283">
            <v>23504.010000000002</v>
          </cell>
          <cell r="Y283">
            <v>9500.5400000000009</v>
          </cell>
          <cell r="Z283">
            <v>1315.0000000000002</v>
          </cell>
          <cell r="AA283">
            <v>500980.76</v>
          </cell>
        </row>
        <row r="284">
          <cell r="B284" t="str">
            <v xml:space="preserve">2.2.1.  Ampliação Principal </v>
          </cell>
          <cell r="G284">
            <v>709.79</v>
          </cell>
          <cell r="H284">
            <v>7299.4699999999993</v>
          </cell>
          <cell r="I284">
            <v>20452.09</v>
          </cell>
          <cell r="J284">
            <v>2765.9599999999991</v>
          </cell>
          <cell r="K284">
            <v>569.1200000000008</v>
          </cell>
          <cell r="L284">
            <v>5294.2800000000007</v>
          </cell>
          <cell r="M284">
            <v>25475.15</v>
          </cell>
          <cell r="N284">
            <v>48362.6</v>
          </cell>
          <cell r="O284">
            <v>28111.22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139039.67999999999</v>
          </cell>
        </row>
        <row r="285">
          <cell r="B285" t="str">
            <v>2.2.2.  Demais Obras de Ampliação/Melhoramentos</v>
          </cell>
          <cell r="G285">
            <v>9028.2199999999993</v>
          </cell>
          <cell r="H285">
            <v>19030.990000000002</v>
          </cell>
          <cell r="I285">
            <v>35051.820000000007</v>
          </cell>
          <cell r="J285">
            <v>9936.41</v>
          </cell>
          <cell r="K285">
            <v>3550.0200000000004</v>
          </cell>
          <cell r="L285">
            <v>3777.45</v>
          </cell>
          <cell r="M285">
            <v>4661.42</v>
          </cell>
          <cell r="N285">
            <v>17055.5</v>
          </cell>
          <cell r="O285">
            <v>18675.23</v>
          </cell>
          <cell r="P285">
            <v>6502.95</v>
          </cell>
          <cell r="Q285">
            <v>1240.07</v>
          </cell>
          <cell r="R285">
            <v>332.85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128842.93000000001</v>
          </cell>
        </row>
        <row r="286">
          <cell r="B286" t="str">
            <v xml:space="preserve">2.2.3.  Equipamentos, Veiculos e Sist. Controle </v>
          </cell>
          <cell r="G286">
            <v>3137.2099999999991</v>
          </cell>
          <cell r="H286">
            <v>4675.9100000000008</v>
          </cell>
          <cell r="I286">
            <v>5282.6299999999992</v>
          </cell>
          <cell r="J286">
            <v>3467.4299999999994</v>
          </cell>
          <cell r="K286">
            <v>5757.18</v>
          </cell>
          <cell r="L286">
            <v>7440.79</v>
          </cell>
          <cell r="M286">
            <v>1065.1199999999999</v>
          </cell>
          <cell r="N286">
            <v>1252.1400000000003</v>
          </cell>
          <cell r="O286">
            <v>6171.7300000000005</v>
          </cell>
          <cell r="P286">
            <v>504.29999999999995</v>
          </cell>
          <cell r="Q286">
            <v>6381.37</v>
          </cell>
          <cell r="R286">
            <v>3759.42</v>
          </cell>
          <cell r="S286">
            <v>5630.2</v>
          </cell>
          <cell r="T286">
            <v>2666.6400000000003</v>
          </cell>
          <cell r="U286">
            <v>1823.3999999999999</v>
          </cell>
          <cell r="V286">
            <v>1207.08</v>
          </cell>
          <cell r="W286">
            <v>291.77</v>
          </cell>
          <cell r="X286">
            <v>1174.6299999999999</v>
          </cell>
          <cell r="Y286">
            <v>1257.54</v>
          </cell>
          <cell r="Z286">
            <v>429.91</v>
          </cell>
          <cell r="AA286">
            <v>63376.4</v>
          </cell>
        </row>
        <row r="287">
          <cell r="B287" t="str">
            <v>2.2.4.  Desapropriações</v>
          </cell>
          <cell r="G287">
            <v>108.75</v>
          </cell>
          <cell r="H287">
            <v>93.960000000000008</v>
          </cell>
          <cell r="I287">
            <v>313.02999999999997</v>
          </cell>
          <cell r="J287">
            <v>234.26</v>
          </cell>
          <cell r="K287">
            <v>0</v>
          </cell>
          <cell r="L287">
            <v>0</v>
          </cell>
          <cell r="M287">
            <v>0</v>
          </cell>
          <cell r="N287">
            <v>283.77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1033.77</v>
          </cell>
        </row>
        <row r="288">
          <cell r="B288" t="str">
            <v xml:space="preserve">2.2.5.  Conservação Especial </v>
          </cell>
          <cell r="G288">
            <v>5226.3500000000013</v>
          </cell>
          <cell r="H288">
            <v>13565.320000000002</v>
          </cell>
          <cell r="I288">
            <v>15814.199999999997</v>
          </cell>
          <cell r="J288">
            <v>8944.91</v>
          </cell>
          <cell r="K288">
            <v>8731.81</v>
          </cell>
          <cell r="L288">
            <v>3229.3299999999995</v>
          </cell>
          <cell r="M288">
            <v>4855.4399999999996</v>
          </cell>
          <cell r="N288">
            <v>9083.32</v>
          </cell>
          <cell r="O288">
            <v>17657.580000000002</v>
          </cell>
          <cell r="P288">
            <v>8436.3000000000029</v>
          </cell>
          <cell r="Q288">
            <v>8032.9900000000016</v>
          </cell>
          <cell r="R288">
            <v>6634.0300000000007</v>
          </cell>
          <cell r="S288">
            <v>3461.71</v>
          </cell>
          <cell r="T288">
            <v>4146.1000000000004</v>
          </cell>
          <cell r="U288">
            <v>4261.3099999999995</v>
          </cell>
          <cell r="V288">
            <v>4250.71</v>
          </cell>
          <cell r="W288">
            <v>10899.1</v>
          </cell>
          <cell r="X288">
            <v>22329.38</v>
          </cell>
          <cell r="Y288">
            <v>8243.0000000000018</v>
          </cell>
          <cell r="Z288">
            <v>885.09000000000015</v>
          </cell>
          <cell r="AA288">
            <v>168687.98</v>
          </cell>
        </row>
        <row r="289">
          <cell r="B289" t="str">
            <v>2.2.6.  Contratos Sub-rogados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B290" t="str">
            <v xml:space="preserve">2.2.7.  Indenizações 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B291" t="str">
            <v>2.3.  DIREITO DE CONCESSÃO     (2.3.1.+ ... + 2.3.2)</v>
          </cell>
          <cell r="G291">
            <v>6739.6448102268041</v>
          </cell>
          <cell r="H291">
            <v>5115.32</v>
          </cell>
          <cell r="I291">
            <v>5188.3999999999996</v>
          </cell>
          <cell r="J291">
            <v>5377.85</v>
          </cell>
          <cell r="K291">
            <v>5575.803887</v>
          </cell>
          <cell r="L291">
            <v>5487.2969402101153</v>
          </cell>
          <cell r="M291">
            <v>5738.9726959999998</v>
          </cell>
          <cell r="N291">
            <v>5820.6469669999997</v>
          </cell>
          <cell r="O291">
            <v>5902.2312590000001</v>
          </cell>
          <cell r="P291">
            <v>6195.92</v>
          </cell>
          <cell r="Q291">
            <v>6284.15</v>
          </cell>
          <cell r="R291">
            <v>6372.23</v>
          </cell>
          <cell r="S291">
            <v>6460.73</v>
          </cell>
          <cell r="T291">
            <v>6548.9</v>
          </cell>
          <cell r="U291">
            <v>6637.07</v>
          </cell>
          <cell r="V291">
            <v>6725.3899999999994</v>
          </cell>
          <cell r="W291">
            <v>6813.5599999999995</v>
          </cell>
          <cell r="X291">
            <v>6901.79</v>
          </cell>
          <cell r="Y291">
            <v>6990.0499999999993</v>
          </cell>
          <cell r="Z291">
            <v>7078.25</v>
          </cell>
          <cell r="AA291">
            <v>123954.20655943691</v>
          </cell>
        </row>
        <row r="292">
          <cell r="B292" t="str">
            <v>2.3.1.  Valor Variável da Concessão</v>
          </cell>
          <cell r="G292">
            <v>1296.6448102268041</v>
          </cell>
          <cell r="H292">
            <v>2145.7199999999998</v>
          </cell>
          <cell r="I292">
            <v>2218.7999999999997</v>
          </cell>
          <cell r="J292">
            <v>2408.25</v>
          </cell>
          <cell r="K292">
            <v>2606.2038870000001</v>
          </cell>
          <cell r="L292">
            <v>2606.677495428989</v>
          </cell>
          <cell r="M292">
            <v>2769.3726959999999</v>
          </cell>
          <cell r="N292">
            <v>2851.0469669999998</v>
          </cell>
          <cell r="O292">
            <v>2932.6312589999998</v>
          </cell>
          <cell r="P292">
            <v>3226.3199999999997</v>
          </cell>
          <cell r="Q292">
            <v>3314.5499999999997</v>
          </cell>
          <cell r="R292">
            <v>3402.6299999999997</v>
          </cell>
          <cell r="S292">
            <v>3491.1299999999997</v>
          </cell>
          <cell r="T292">
            <v>3579.2999999999997</v>
          </cell>
          <cell r="U292">
            <v>3667.47</v>
          </cell>
          <cell r="V292">
            <v>3755.79</v>
          </cell>
          <cell r="W292">
            <v>3843.96</v>
          </cell>
          <cell r="X292">
            <v>3932.19</v>
          </cell>
          <cell r="Y292">
            <v>4020.45</v>
          </cell>
          <cell r="Z292">
            <v>4108.6499999999996</v>
          </cell>
          <cell r="AA292">
            <v>62177.787114655795</v>
          </cell>
        </row>
        <row r="293">
          <cell r="B293" t="str">
            <v xml:space="preserve">2.3.2.  Valor Fixo da Concessão </v>
          </cell>
          <cell r="G293">
            <v>5443</v>
          </cell>
          <cell r="H293">
            <v>2969.6</v>
          </cell>
          <cell r="I293">
            <v>2969.6</v>
          </cell>
          <cell r="J293">
            <v>2969.6</v>
          </cell>
          <cell r="K293">
            <v>2969.6</v>
          </cell>
          <cell r="L293">
            <v>2880.6194447811267</v>
          </cell>
          <cell r="M293">
            <v>2969.6</v>
          </cell>
          <cell r="N293">
            <v>2969.6</v>
          </cell>
          <cell r="O293">
            <v>2969.6</v>
          </cell>
          <cell r="P293">
            <v>2969.6</v>
          </cell>
          <cell r="Q293">
            <v>2969.6</v>
          </cell>
          <cell r="R293">
            <v>2969.6</v>
          </cell>
          <cell r="S293">
            <v>2969.6</v>
          </cell>
          <cell r="T293">
            <v>2969.6</v>
          </cell>
          <cell r="U293">
            <v>2969.6</v>
          </cell>
          <cell r="V293">
            <v>2969.6</v>
          </cell>
          <cell r="W293">
            <v>2969.6</v>
          </cell>
          <cell r="X293">
            <v>2969.6</v>
          </cell>
          <cell r="Y293">
            <v>2969.6</v>
          </cell>
          <cell r="Z293">
            <v>2969.6</v>
          </cell>
          <cell r="AA293">
            <v>61776.41944478111</v>
          </cell>
        </row>
        <row r="294">
          <cell r="B294" t="str">
            <v>2.4.  DESEMBOLSOS  SOBRE O LUCRO     (2.4.1. + 2.4.2)</v>
          </cell>
          <cell r="G294">
            <v>2805.5737855469133</v>
          </cell>
          <cell r="H294">
            <v>10192.438089956533</v>
          </cell>
          <cell r="I294">
            <v>8771.8127477353173</v>
          </cell>
          <cell r="J294">
            <v>9542.9886245819107</v>
          </cell>
          <cell r="K294">
            <v>10492.92155839573</v>
          </cell>
          <cell r="L294">
            <v>10195.298379266605</v>
          </cell>
          <cell r="M294">
            <v>11348.818395722299</v>
          </cell>
          <cell r="N294">
            <v>10076.505822320954</v>
          </cell>
          <cell r="O294">
            <v>8846.0221461671645</v>
          </cell>
          <cell r="P294">
            <v>11541.376411017171</v>
          </cell>
          <cell r="Q294">
            <v>12342.103077646947</v>
          </cell>
          <cell r="R294">
            <v>13122.342810521177</v>
          </cell>
          <cell r="S294">
            <v>13983.014470247868</v>
          </cell>
          <cell r="T294">
            <v>14705.057965179323</v>
          </cell>
          <cell r="U294">
            <v>15435.44854306195</v>
          </cell>
          <cell r="V294">
            <v>16498.59942131659</v>
          </cell>
          <cell r="W294">
            <v>17253.653438814476</v>
          </cell>
          <cell r="X294">
            <v>16022.281746578532</v>
          </cell>
          <cell r="Y294">
            <v>15851.664854601473</v>
          </cell>
          <cell r="Z294">
            <v>16609.841787731748</v>
          </cell>
          <cell r="AA294">
            <v>245637.76407641068</v>
          </cell>
        </row>
        <row r="295">
          <cell r="B295" t="str">
            <v xml:space="preserve">2.4.1.  Contribuição Social  </v>
          </cell>
          <cell r="G295">
            <v>685.95728134470642</v>
          </cell>
          <cell r="H295">
            <v>2476.7122642318864</v>
          </cell>
          <cell r="I295">
            <v>2132.3182418752285</v>
          </cell>
          <cell r="J295">
            <v>2319.2699695956153</v>
          </cell>
          <cell r="K295">
            <v>2549.5567414292682</v>
          </cell>
          <cell r="L295">
            <v>2477.4056677009949</v>
          </cell>
          <cell r="M295">
            <v>2757.0468838114666</v>
          </cell>
          <cell r="N295">
            <v>2448.6074720778074</v>
          </cell>
          <cell r="O295">
            <v>2150.3083990708274</v>
          </cell>
          <cell r="P295">
            <v>2803.727614792042</v>
          </cell>
          <cell r="Q295">
            <v>2997.8431703386536</v>
          </cell>
          <cell r="R295">
            <v>3186.9921964899822</v>
          </cell>
          <cell r="S295">
            <v>3395.6398715752412</v>
          </cell>
          <cell r="T295">
            <v>3570.6807188313505</v>
          </cell>
          <cell r="U295">
            <v>3747.7451013483515</v>
          </cell>
          <cell r="V295">
            <v>4005.4786475919009</v>
          </cell>
          <cell r="W295">
            <v>4188.5220457732057</v>
          </cell>
          <cell r="X295">
            <v>3890.0076961402501</v>
          </cell>
          <cell r="Y295">
            <v>3848.6460253579326</v>
          </cell>
          <cell r="Z295">
            <v>4032.446493995576</v>
          </cell>
          <cell r="AA295">
            <v>59664.912503372296</v>
          </cell>
        </row>
        <row r="296">
          <cell r="B296" t="str">
            <v xml:space="preserve">2.4.2.  Imposto de Renda  </v>
          </cell>
          <cell r="G296">
            <v>2119.6165042022071</v>
          </cell>
          <cell r="H296">
            <v>7715.7258257246467</v>
          </cell>
          <cell r="I296">
            <v>6639.4945058600888</v>
          </cell>
          <cell r="J296">
            <v>7223.7186549862963</v>
          </cell>
          <cell r="K296">
            <v>7943.3648169664611</v>
          </cell>
          <cell r="L296">
            <v>7717.8927115656097</v>
          </cell>
          <cell r="M296">
            <v>8591.7715119108325</v>
          </cell>
          <cell r="N296">
            <v>7627.8983502431474</v>
          </cell>
          <cell r="O296">
            <v>6695.7137470963362</v>
          </cell>
          <cell r="P296">
            <v>8737.6487962251285</v>
          </cell>
          <cell r="Q296">
            <v>9344.2599073082929</v>
          </cell>
          <cell r="R296">
            <v>9935.3506140311947</v>
          </cell>
          <cell r="S296">
            <v>10587.374598672628</v>
          </cell>
          <cell r="T296">
            <v>11134.377246347973</v>
          </cell>
          <cell r="U296">
            <v>11687.703441713598</v>
          </cell>
          <cell r="V296">
            <v>12493.120773724688</v>
          </cell>
          <cell r="W296">
            <v>13065.131393041269</v>
          </cell>
          <cell r="X296">
            <v>12132.274050438282</v>
          </cell>
          <cell r="Y296">
            <v>12003.018829243541</v>
          </cell>
          <cell r="Z296">
            <v>12577.395293736174</v>
          </cell>
          <cell r="AA296">
            <v>185972.85157303838</v>
          </cell>
        </row>
        <row r="297">
          <cell r="B297" t="str">
            <v>3.  SALDO DO CAIXA     (1 - 2)</v>
          </cell>
          <cell r="G297">
            <v>-10742.801518738081</v>
          </cell>
          <cell r="H297">
            <v>-18380.960615128104</v>
          </cell>
          <cell r="I297">
            <v>-47948.806883930767</v>
          </cell>
          <cell r="J297">
            <v>7338.7056592568697</v>
          </cell>
          <cell r="K297">
            <v>17477.408259090938</v>
          </cell>
          <cell r="L297">
            <v>16585.573349949991</v>
          </cell>
          <cell r="M297">
            <v>4914.1076420180761</v>
          </cell>
          <cell r="N297">
            <v>-31559.934014701226</v>
          </cell>
          <cell r="O297">
            <v>-22539.589765437704</v>
          </cell>
          <cell r="P297">
            <v>38428.748870772935</v>
          </cell>
          <cell r="Q297">
            <v>39962.493898475819</v>
          </cell>
          <cell r="R297">
            <v>46838.077703604285</v>
          </cell>
          <cell r="S297">
            <v>50237.595511231208</v>
          </cell>
          <cell r="T297">
            <v>54469.883285572592</v>
          </cell>
          <cell r="U297">
            <v>57030.466405819141</v>
          </cell>
          <cell r="V297">
            <v>59181.572855608858</v>
          </cell>
          <cell r="W297">
            <v>55265.294815377289</v>
          </cell>
          <cell r="X297">
            <v>46636.224012958846</v>
          </cell>
          <cell r="Y297">
            <v>63412.364936823593</v>
          </cell>
          <cell r="Z297">
            <v>73567.204694997228</v>
          </cell>
          <cell r="AA297">
            <v>500173.6291036217</v>
          </cell>
        </row>
        <row r="298">
          <cell r="B298" t="str">
            <v xml:space="preserve">4. T.I.R. (Taxa Interna de Retorno) Anual do Projeto     </v>
          </cell>
          <cell r="G298">
            <v>0.1925857713078683</v>
          </cell>
        </row>
        <row r="300">
          <cell r="B300" t="str">
            <v>FLUXO DE CAIXA COM FATORES DE DESEQUILIBRIO NA EXTENSÃO DO PERIODO CONTRATUAL (MIlhares de Reais)</v>
          </cell>
        </row>
        <row r="302">
          <cell r="B302" t="str">
            <v>DISCRIMINAÇÃO</v>
          </cell>
          <cell r="G302">
            <v>21</v>
          </cell>
          <cell r="H302">
            <v>22</v>
          </cell>
          <cell r="I302">
            <v>23</v>
          </cell>
          <cell r="J302">
            <v>24</v>
          </cell>
          <cell r="K302">
            <v>25</v>
          </cell>
          <cell r="L302">
            <v>26</v>
          </cell>
          <cell r="M302">
            <v>27</v>
          </cell>
          <cell r="N302">
            <v>28</v>
          </cell>
          <cell r="O302">
            <v>29</v>
          </cell>
          <cell r="P302">
            <v>30</v>
          </cell>
          <cell r="Q302">
            <v>31</v>
          </cell>
          <cell r="R302">
            <v>32</v>
          </cell>
          <cell r="S302">
            <v>33</v>
          </cell>
          <cell r="T302">
            <v>34</v>
          </cell>
          <cell r="U302">
            <v>35</v>
          </cell>
          <cell r="V302">
            <v>36</v>
          </cell>
          <cell r="W302">
            <v>37</v>
          </cell>
          <cell r="X302">
            <v>38</v>
          </cell>
          <cell r="Y302">
            <v>39</v>
          </cell>
          <cell r="Z302">
            <v>40</v>
          </cell>
          <cell r="AA302" t="str">
            <v>TOTAL</v>
          </cell>
        </row>
        <row r="303">
          <cell r="B303" t="str">
            <v xml:space="preserve">1.  INGRESSOS     (1.1.) </v>
          </cell>
          <cell r="G303">
            <v>141832.63804849709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141832.63804849709</v>
          </cell>
        </row>
        <row r="304">
          <cell r="B304" t="str">
            <v>1.1.  RECEITAS     (1.1.1.+ ... + 1.1.4)</v>
          </cell>
          <cell r="G304">
            <v>141832.63804849709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141832.63804849709</v>
          </cell>
        </row>
        <row r="305">
          <cell r="B305" t="str">
            <v>1.1.1   Receitas de Pedágio</v>
          </cell>
          <cell r="G305">
            <v>141832.63804849709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141832.63804849709</v>
          </cell>
        </row>
        <row r="306">
          <cell r="B306" t="str">
            <v>1.1.2   Outras Receitas Operacionais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</row>
        <row r="307">
          <cell r="B307" t="str">
            <v>1.1.3   Receitas Não Operacionais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08">
          <cell r="B308" t="str">
            <v xml:space="preserve">1.1.4   Receitas Financeiras 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</row>
        <row r="309">
          <cell r="B309" t="str">
            <v>2.  DESEMBOLSOS     (2.1.+ ... + 2.4)</v>
          </cell>
          <cell r="G309">
            <v>75033.478292085143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75033.478292085143</v>
          </cell>
        </row>
        <row r="310">
          <cell r="B310" t="str">
            <v>2.1.  OPERACIONAIS     (2.1.1.+ ... + 2.1.8)</v>
          </cell>
          <cell r="G310">
            <v>37913.241360158689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37913.241360158689</v>
          </cell>
        </row>
        <row r="311">
          <cell r="B311" t="str">
            <v xml:space="preserve">2.1.1.  Pessoal / Administradores   </v>
          </cell>
          <cell r="G311">
            <v>15023.383600591995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15023.383600591995</v>
          </cell>
        </row>
        <row r="312">
          <cell r="B312" t="str">
            <v xml:space="preserve">2.1.2.  Conservação de Rotina  </v>
          </cell>
          <cell r="G312">
            <v>5446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5446</v>
          </cell>
        </row>
        <row r="313">
          <cell r="B313" t="str">
            <v xml:space="preserve">2.1.3.  Consumo   </v>
          </cell>
          <cell r="G313">
            <v>1015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1015</v>
          </cell>
        </row>
        <row r="314">
          <cell r="B314" t="str">
            <v>2.1.4.  Transportes</v>
          </cell>
          <cell r="G314">
            <v>1207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1207</v>
          </cell>
        </row>
        <row r="315">
          <cell r="B315" t="str">
            <v>2.1.5.  Diversas</v>
          </cell>
          <cell r="G315">
            <v>1094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1094</v>
          </cell>
        </row>
        <row r="316">
          <cell r="B316" t="str">
            <v>2.1.6.  Tributos s/ Faturamento</v>
          </cell>
          <cell r="G316">
            <v>12268.523191195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12268.523191195</v>
          </cell>
        </row>
        <row r="317">
          <cell r="B317" t="str">
            <v>2.1.7.  Seguros</v>
          </cell>
          <cell r="G317">
            <v>1597.3372999999999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1597.3372999999999</v>
          </cell>
        </row>
        <row r="318">
          <cell r="B318" t="str">
            <v xml:space="preserve">2.1.8.  Garantias </v>
          </cell>
          <cell r="G318">
            <v>261.9972683716947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261.9972683716947</v>
          </cell>
        </row>
        <row r="319">
          <cell r="B319" t="str">
            <v>2.2.  INVESTIMENTOS / IMOBILIZADO     (2.2.1.+ ... + 2.2.7)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B320" t="str">
            <v xml:space="preserve">2.2.1.  Ampliação Principal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B321" t="str">
            <v>2.2.2.  Demais Obras de Ampliação/Melhoramentos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B322" t="str">
            <v xml:space="preserve">2.2.3.  Equipamentos, Veiculos e Sist. Controle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B323" t="str">
            <v>2.2.4.  Desapropriações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B324" t="str">
            <v xml:space="preserve">2.2.5.  Conservação Especial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B325" t="str">
            <v>2.2.6.  Contratos Sub-rogados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B326" t="str">
            <v xml:space="preserve">2.2.7.  Indenizações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B327" t="str">
            <v>2.3.  DIREITO DE CONCESSÃO     (2.3.1.+ ... + 2.3.2)</v>
          </cell>
          <cell r="G327">
            <v>4254.9791414549127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4254.9791414549127</v>
          </cell>
        </row>
        <row r="328">
          <cell r="B328" t="str">
            <v>2.3.1.  Valor Variável da Concessão</v>
          </cell>
          <cell r="G328">
            <v>4254.9791414549127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4254.9791414549127</v>
          </cell>
        </row>
        <row r="329">
          <cell r="B329" t="str">
            <v xml:space="preserve">2.3.2.  Valor Fixo da Concessão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B330" t="str">
            <v>2.4.  DESEMBOLSOS  SOBRE O LUCRO     (2.4.1. + 2.4.2)</v>
          </cell>
          <cell r="G330">
            <v>32865.257790471551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32865.257790471551</v>
          </cell>
        </row>
        <row r="331">
          <cell r="B331" t="str">
            <v xml:space="preserve">2.4.1.  Contribuição Social  </v>
          </cell>
          <cell r="G331">
            <v>7973.153403750679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7973.153403750679</v>
          </cell>
        </row>
        <row r="332">
          <cell r="B332" t="str">
            <v xml:space="preserve">2.4.2.  Imposto de Renda  </v>
          </cell>
          <cell r="G332">
            <v>24892.104386720872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24892.104386720872</v>
          </cell>
        </row>
        <row r="333">
          <cell r="B333" t="str">
            <v>3.  SALDO DO CAIXA     (1 - 2)</v>
          </cell>
          <cell r="G333">
            <v>66799.159756411944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66799.159756411944</v>
          </cell>
        </row>
        <row r="334">
          <cell r="B334" t="str">
            <v xml:space="preserve">4. T.I.R. (Taxa Interna de Retorno) Anual do Projeto     </v>
          </cell>
          <cell r="G334">
            <v>0.19648465696080991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PainelControle"/>
      <sheetName val="Valores"/>
      <sheetName val="Gráficos"/>
      <sheetName val="PreAtemporais"/>
      <sheetName val="PreTemporais"/>
      <sheetName val="CronFinanAtivos"/>
      <sheetName val="FluxoCaixa"/>
      <sheetName val="input.CAPEX"/>
      <sheetName val="PER (operacional)"/>
      <sheetName val="input.operacional"/>
      <sheetName val="input.socioambiental"/>
      <sheetName val="resultados.tráfego"/>
      <sheetName val="trafego.interpol"/>
      <sheetName val="input.trafego"/>
      <sheetName val="indice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PainelControle"/>
      <sheetName val="Valores"/>
      <sheetName val="Gráficos"/>
      <sheetName val="PreAtemporais"/>
      <sheetName val="PreTemporais"/>
      <sheetName val="CronFinanAtivos"/>
      <sheetName val="FluxoCaixa"/>
      <sheetName val="input.capex"/>
      <sheetName val="input.operacional"/>
      <sheetName val="PER (operacional)"/>
      <sheetName val="input.socioambiental"/>
      <sheetName val="resultados.tráfego"/>
      <sheetName val="input.trafego"/>
      <sheetName val="trafego.interpol"/>
      <sheetName val="indic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H12">
            <v>365</v>
          </cell>
        </row>
        <row r="69">
          <cell r="H69">
            <v>5.5744159818029271E-2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Comparativo de Mercado"/>
      <sheetName val="Capa Simulador"/>
      <sheetName val="FLUXO + DRE  Original 20 anos"/>
      <sheetName val="Fatores 20 anos"/>
      <sheetName val="Prorrogação Fluxo 29 anos"/>
      <sheetName val="Prorrogação DRE 29 a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4">
          <cell r="F54" t="str">
            <v>ESTUDO DO REEQUILÍBRIO ECONÔMICO-FINANCEIRO</v>
          </cell>
        </row>
        <row r="55">
          <cell r="F55" t="str">
            <v>DA CONCESSIONÁRIA TEBE</v>
          </cell>
        </row>
        <row r="56">
          <cell r="F56" t="str">
            <v>Versão: A-001 - outubro/2006</v>
          </cell>
        </row>
        <row r="57">
          <cell r="F57" t="str">
            <v>Valores a Preço de: julho/1997</v>
          </cell>
        </row>
        <row r="64">
          <cell r="B64" t="str">
            <v>RESUMO DOS DESEQUILIBRIOS NO CONTRATO EM VPL (Milhares de Reais)</v>
          </cell>
        </row>
        <row r="66">
          <cell r="B66" t="str">
            <v>FATOR</v>
          </cell>
          <cell r="C66" t="str">
            <v>DISCRIMINAÇÃO</v>
          </cell>
          <cell r="G66" t="str">
            <v>VPL (a)</v>
          </cell>
          <cell r="H66">
            <v>9</v>
          </cell>
          <cell r="I66" t="str">
            <v>TIR (b)</v>
          </cell>
        </row>
        <row r="67">
          <cell r="B67" t="str">
            <v>FATOR 1</v>
          </cell>
          <cell r="C67" t="str">
            <v>1º Reequilíbrio - Receitas+COFINS+PIS</v>
          </cell>
          <cell r="G67">
            <v>-7095.8332157358036</v>
          </cell>
          <cell r="H67">
            <v>-37260.049380658973</v>
          </cell>
          <cell r="I67">
            <v>0.13354321432380231</v>
          </cell>
        </row>
        <row r="68">
          <cell r="B68" t="str">
            <v>FATOR 2</v>
          </cell>
          <cell r="C68" t="str">
            <v>Parcelamento de Reajuste Tarifário - Julho 2003</v>
          </cell>
          <cell r="G68">
            <v>-132.39474470268942</v>
          </cell>
          <cell r="H68">
            <v>-695.20161697464789</v>
          </cell>
          <cell r="I68">
            <v>0.20095179847485328</v>
          </cell>
        </row>
        <row r="69">
          <cell r="B69" t="str">
            <v>FATOR 3</v>
          </cell>
          <cell r="C69" t="str">
            <v>1ª Adequação de Investimentos</v>
          </cell>
          <cell r="G69">
            <v>7340.3797089265454</v>
          </cell>
          <cell r="H69">
            <v>38544.157128843857</v>
          </cell>
          <cell r="I69">
            <v>0.32776232815137124</v>
          </cell>
        </row>
        <row r="70">
          <cell r="B70" t="str">
            <v>FATOR 4</v>
          </cell>
          <cell r="C70" t="str">
            <v>2ª Adequação de Investimentos</v>
          </cell>
          <cell r="G70">
            <v>-339.34997848369534</v>
          </cell>
          <cell r="H70">
            <v>-1781.9185670243951</v>
          </cell>
          <cell r="I70">
            <v>0.19884536202145106</v>
          </cell>
        </row>
        <row r="71">
          <cell r="B71" t="str">
            <v>FATOR 5</v>
          </cell>
          <cell r="C71" t="str">
            <v>Majoração de COFINS</v>
          </cell>
          <cell r="G71">
            <v>-533.66559293607872</v>
          </cell>
          <cell r="H71">
            <v>-2802.2651802836981</v>
          </cell>
          <cell r="I71">
            <v>0.19675885765369922</v>
          </cell>
        </row>
        <row r="72">
          <cell r="B72" t="str">
            <v>FATOR 6</v>
          </cell>
          <cell r="C72" t="str">
            <v>Majoração do PIS</v>
          </cell>
          <cell r="G72">
            <v>-25.030657244900151</v>
          </cell>
          <cell r="H72">
            <v>-131.43537856936769</v>
          </cell>
          <cell r="I72">
            <v>0.20207561886214545</v>
          </cell>
        </row>
        <row r="73">
          <cell r="B73" t="str">
            <v>FATOR 7</v>
          </cell>
          <cell r="C73" t="str">
            <v>Alteração do ISSQN</v>
          </cell>
          <cell r="G73">
            <v>-1139.10927523488</v>
          </cell>
          <cell r="H73">
            <v>-5981.4353797233553</v>
          </cell>
          <cell r="I73">
            <v>0.19003801664196485</v>
          </cell>
        </row>
        <row r="74">
          <cell r="B74" t="str">
            <v>FATOR 8</v>
          </cell>
          <cell r="C74" t="str">
            <v>3ª Adequação - Investimentos</v>
          </cell>
          <cell r="G74">
            <v>661.45198081494823</v>
          </cell>
          <cell r="H74">
            <v>3473.2684265245966</v>
          </cell>
          <cell r="I74">
            <v>0.20945940392164439</v>
          </cell>
        </row>
        <row r="75">
          <cell r="B75" t="str">
            <v>FATOR 9</v>
          </cell>
          <cell r="C75" t="str">
            <v>Redução de pagamento do Ônus Fixo</v>
          </cell>
          <cell r="G75">
            <v>133.37577095264731</v>
          </cell>
          <cell r="H75">
            <v>700.35296219455711</v>
          </cell>
          <cell r="I75">
            <v>0.20372928159262807</v>
          </cell>
        </row>
        <row r="76">
          <cell r="B76" t="str">
            <v>FATOR 10</v>
          </cell>
          <cell r="C76">
            <v>0</v>
          </cell>
          <cell r="G76">
            <v>3.8767462324097654E-12</v>
          </cell>
          <cell r="H76">
            <v>2.035670113208727E-11</v>
          </cell>
          <cell r="I76">
            <v>0.20233826697728008</v>
          </cell>
        </row>
        <row r="77">
          <cell r="B77" t="str">
            <v>FATOR 11</v>
          </cell>
          <cell r="C77">
            <v>0</v>
          </cell>
          <cell r="G77">
            <v>3.8767462324097654E-12</v>
          </cell>
          <cell r="H77">
            <v>2.035670113208727E-11</v>
          </cell>
          <cell r="I77">
            <v>0.20233826697728008</v>
          </cell>
        </row>
        <row r="78">
          <cell r="B78" t="str">
            <v>FATOR 12</v>
          </cell>
          <cell r="C78">
            <v>0</v>
          </cell>
          <cell r="G78">
            <v>3.8767462324097654E-12</v>
          </cell>
          <cell r="H78">
            <v>2.035670113208727E-11</v>
          </cell>
          <cell r="I78">
            <v>0.20233826697728008</v>
          </cell>
        </row>
        <row r="79">
          <cell r="B79" t="str">
            <v>FATOR 13</v>
          </cell>
          <cell r="C79">
            <v>0</v>
          </cell>
          <cell r="G79">
            <v>3.8767462324097654E-12</v>
          </cell>
          <cell r="H79">
            <v>2.035670113208727E-11</v>
          </cell>
          <cell r="I79">
            <v>0.20233826697728008</v>
          </cell>
        </row>
        <row r="80">
          <cell r="B80" t="str">
            <v>FATOR 14</v>
          </cell>
          <cell r="C80">
            <v>0</v>
          </cell>
          <cell r="G80">
            <v>3.8767462324097654E-12</v>
          </cell>
          <cell r="H80">
            <v>2.035670113208727E-11</v>
          </cell>
          <cell r="I80">
            <v>0.20233826697728008</v>
          </cell>
        </row>
        <row r="81">
          <cell r="B81" t="str">
            <v>FATOR 15</v>
          </cell>
          <cell r="C81">
            <v>0</v>
          </cell>
          <cell r="G81">
            <v>3.8767462324097654E-12</v>
          </cell>
          <cell r="H81">
            <v>2.035670113208727E-11</v>
          </cell>
          <cell r="I81">
            <v>0.20233826697728008</v>
          </cell>
        </row>
        <row r="82">
          <cell r="B82" t="str">
            <v>TOTAL GERAL</v>
          </cell>
          <cell r="G82">
            <v>-1130.176003643883</v>
          </cell>
          <cell r="H82">
            <v>-5934.5269856713066</v>
          </cell>
          <cell r="I82">
            <v>0.18474435310345066</v>
          </cell>
        </row>
        <row r="83">
          <cell r="B83" t="str">
            <v>(a) reperesenta apenas o VPL do fluxo de caixa do fator utilizando a tir original do projeto</v>
          </cell>
        </row>
        <row r="84">
          <cell r="B84" t="str">
            <v>(b) representa a tir do fluxo de caixa do projeto mais o fluxo de caixa do fator</v>
          </cell>
        </row>
        <row r="86">
          <cell r="B86" t="str">
            <v>ALTERNATIVAS UTILIZADAS PARA O REEQUILIBRIO DO CONTRATO</v>
          </cell>
        </row>
        <row r="88">
          <cell r="B88" t="str">
            <v>Projeta o Contrato Original até:</v>
          </cell>
          <cell r="F88">
            <v>27</v>
          </cell>
        </row>
        <row r="90">
          <cell r="B90" t="str">
            <v>Reajuste na Receita Base  de:</v>
          </cell>
          <cell r="F90">
            <v>0</v>
          </cell>
        </row>
        <row r="92">
          <cell r="B92" t="str">
            <v>Considera o Reajuste a Partir do:</v>
          </cell>
          <cell r="F92">
            <v>9</v>
          </cell>
        </row>
        <row r="94">
          <cell r="B94" t="str">
            <v>EFEITOS NOS RESULTADOS PROJETADOS</v>
          </cell>
        </row>
        <row r="96">
          <cell r="B96" t="str">
            <v>TIR Original do Contrato (ao ano)</v>
          </cell>
          <cell r="J96">
            <v>0.20233826697728008</v>
          </cell>
        </row>
        <row r="98">
          <cell r="B98" t="str">
            <v>TIR Resultante dos Desequilibrio no Contrato Original (ao ano)</v>
          </cell>
          <cell r="J98">
            <v>0.18474435310345066</v>
          </cell>
        </row>
        <row r="100">
          <cell r="B100" t="str">
            <v>Diferença entre a TIR Original x TIR Desequilibrios</v>
          </cell>
          <cell r="J100">
            <v>-1.7593913873829414E-2</v>
          </cell>
        </row>
        <row r="102">
          <cell r="B102" t="str">
            <v>TIR Resultante das Alternativas Utilizadas para o Reequilibrio (ao ano)</v>
          </cell>
          <cell r="J102">
            <v>0.2023838002243197</v>
          </cell>
        </row>
        <row r="104">
          <cell r="B104" t="str">
            <v>GRAFICOS COMPARATIVOS DOS AJUSTES NOS DESEQUILIBRIOS NO CONTRATO ORIGINAL</v>
          </cell>
        </row>
        <row r="133">
          <cell r="B133" t="str">
            <v>SALDO DO FLUXO DE CAIXA DOS FATORES DE DESEQUILIBRIO (MIlhares de Reais)</v>
          </cell>
        </row>
        <row r="135">
          <cell r="B135" t="str">
            <v>DISCRIMINAÇÃO</v>
          </cell>
          <cell r="F135" t="str">
            <v>VPL</v>
          </cell>
          <cell r="G135" t="str">
            <v>TIR</v>
          </cell>
          <cell r="H135">
            <v>1</v>
          </cell>
          <cell r="I135">
            <v>2</v>
          </cell>
          <cell r="J135">
            <v>3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8</v>
          </cell>
          <cell r="P135">
            <v>9</v>
          </cell>
          <cell r="Q135">
            <v>10</v>
          </cell>
          <cell r="R135">
            <v>11</v>
          </cell>
          <cell r="S135">
            <v>12</v>
          </cell>
          <cell r="T135">
            <v>13</v>
          </cell>
          <cell r="U135">
            <v>14</v>
          </cell>
          <cell r="V135">
            <v>15</v>
          </cell>
          <cell r="W135">
            <v>16</v>
          </cell>
          <cell r="X135">
            <v>17</v>
          </cell>
          <cell r="Y135">
            <v>18</v>
          </cell>
          <cell r="Z135">
            <v>19</v>
          </cell>
          <cell r="AA135">
            <v>20</v>
          </cell>
        </row>
        <row r="136">
          <cell r="B136" t="str">
            <v>(=)Fluxo de Caixa do Projeto Original</v>
          </cell>
          <cell r="F136">
            <v>3.8767462324097654E-12</v>
          </cell>
          <cell r="G136">
            <v>0.20233826697728008</v>
          </cell>
          <cell r="H136">
            <v>-10661.322015000002</v>
          </cell>
          <cell r="I136">
            <v>-1397.4164949999977</v>
          </cell>
          <cell r="J136">
            <v>-4197.0290050000003</v>
          </cell>
          <cell r="K136">
            <v>-209.85901999999987</v>
          </cell>
          <cell r="L136">
            <v>5927.0457299999998</v>
          </cell>
          <cell r="M136">
            <v>4960.9413800000002</v>
          </cell>
          <cell r="N136">
            <v>4394.2356600000021</v>
          </cell>
          <cell r="O136">
            <v>-457.22938499999873</v>
          </cell>
          <cell r="P136">
            <v>208.80238000000099</v>
          </cell>
          <cell r="Q136">
            <v>6690.3230000000003</v>
          </cell>
          <cell r="R136">
            <v>1640.3524750000033</v>
          </cell>
          <cell r="S136">
            <v>9072.5808050000014</v>
          </cell>
          <cell r="T136">
            <v>9650.467990000001</v>
          </cell>
          <cell r="U136">
            <v>10568.066075000001</v>
          </cell>
          <cell r="V136">
            <v>11679.659374999999</v>
          </cell>
          <cell r="W136">
            <v>11335.195395000002</v>
          </cell>
          <cell r="X136">
            <v>14070.37845</v>
          </cell>
          <cell r="Y136">
            <v>12208.944674999999</v>
          </cell>
          <cell r="Z136">
            <v>14795.037710000001</v>
          </cell>
          <cell r="AA136">
            <v>16728.171869999998</v>
          </cell>
        </row>
        <row r="137">
          <cell r="B137" t="str">
            <v>(+)Desequilibrio do Projeto Original (a)</v>
          </cell>
        </row>
        <row r="138">
          <cell r="B138" t="str">
            <v>1º Reequilíbrio - Receitas+COFINS+PIS</v>
          </cell>
        </row>
        <row r="139">
          <cell r="B139" t="str">
            <v>Fluxo de Caixa do Fator</v>
          </cell>
          <cell r="H139">
            <v>-698.82506294938025</v>
          </cell>
          <cell r="I139">
            <v>-1433.1178728405398</v>
          </cell>
          <cell r="J139">
            <v>-1474.4325007610796</v>
          </cell>
          <cell r="K139">
            <v>-1516.9504571463995</v>
          </cell>
          <cell r="L139">
            <v>-1560.6943247444815</v>
          </cell>
          <cell r="M139">
            <v>-1606.1914288</v>
          </cell>
          <cell r="N139">
            <v>-1652.0160320085395</v>
          </cell>
          <cell r="O139">
            <v>-1699.6725332697415</v>
          </cell>
          <cell r="P139">
            <v>-1748.7067793869594</v>
          </cell>
          <cell r="Q139">
            <v>-1799.1598597851996</v>
          </cell>
          <cell r="R139">
            <v>-1851.0742444941395</v>
          </cell>
          <cell r="S139">
            <v>-1904.4872098401397</v>
          </cell>
          <cell r="T139">
            <v>-1959.4491478940204</v>
          </cell>
          <cell r="U139">
            <v>-2016.0024958139195</v>
          </cell>
          <cell r="V139">
            <v>-2074.1913672065211</v>
          </cell>
          <cell r="W139">
            <v>-2134.0625711447792</v>
          </cell>
          <cell r="X139">
            <v>-2195.6711674581998</v>
          </cell>
          <cell r="Y139">
            <v>-2259.0636365043406</v>
          </cell>
          <cell r="Z139">
            <v>-2324.2900087670805</v>
          </cell>
          <cell r="AA139">
            <v>-2391.4080724137402</v>
          </cell>
        </row>
        <row r="140">
          <cell r="B140" t="str">
            <v>Somatoria com Projeto Original</v>
          </cell>
          <cell r="F140">
            <v>-7095.8332157358036</v>
          </cell>
          <cell r="G140">
            <v>0.13354321432380231</v>
          </cell>
          <cell r="H140">
            <v>-11360.147077949381</v>
          </cell>
          <cell r="I140">
            <v>-2830.5343678405375</v>
          </cell>
          <cell r="J140">
            <v>-5671.4615057610799</v>
          </cell>
          <cell r="K140">
            <v>-1726.8094771463993</v>
          </cell>
          <cell r="L140">
            <v>4366.3514052555183</v>
          </cell>
          <cell r="M140">
            <v>3354.7499512000004</v>
          </cell>
          <cell r="N140">
            <v>2742.2196279914624</v>
          </cell>
          <cell r="O140">
            <v>-2156.9019182697402</v>
          </cell>
          <cell r="P140">
            <v>-1539.9043993869584</v>
          </cell>
          <cell r="Q140">
            <v>4891.1631402148005</v>
          </cell>
          <cell r="R140">
            <v>-210.7217694941362</v>
          </cell>
          <cell r="S140">
            <v>7168.0935951598622</v>
          </cell>
          <cell r="T140">
            <v>7691.0188421059811</v>
          </cell>
          <cell r="U140">
            <v>8552.0635791860805</v>
          </cell>
          <cell r="V140">
            <v>9605.468007793479</v>
          </cell>
          <cell r="W140">
            <v>9201.1328238552233</v>
          </cell>
          <cell r="X140">
            <v>11874.7072825418</v>
          </cell>
          <cell r="Y140">
            <v>9949.8810384956578</v>
          </cell>
          <cell r="Z140">
            <v>12470.74770123292</v>
          </cell>
          <cell r="AA140">
            <v>14336.763797586258</v>
          </cell>
        </row>
        <row r="141">
          <cell r="B141" t="str">
            <v>Parcelamento de Reajuste Tarifário - Julho 2003</v>
          </cell>
        </row>
        <row r="142">
          <cell r="B142" t="str">
            <v>Fluxo de Caixa do Fator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-399.97308204391589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3">
          <cell r="B143" t="str">
            <v>Somatoria com Projeto Original</v>
          </cell>
          <cell r="F143">
            <v>-132.39474470268942</v>
          </cell>
          <cell r="G143">
            <v>0.20095179847485328</v>
          </cell>
          <cell r="H143">
            <v>-10661.322015000002</v>
          </cell>
          <cell r="I143">
            <v>-1397.4164949999977</v>
          </cell>
          <cell r="J143">
            <v>-4197.0290050000003</v>
          </cell>
          <cell r="K143">
            <v>-209.85901999999987</v>
          </cell>
          <cell r="L143">
            <v>5927.0457299999998</v>
          </cell>
          <cell r="M143">
            <v>4560.9682979560839</v>
          </cell>
          <cell r="N143">
            <v>4394.2356600000021</v>
          </cell>
          <cell r="O143">
            <v>-457.22938499999873</v>
          </cell>
          <cell r="P143">
            <v>208.80238000000099</v>
          </cell>
          <cell r="Q143">
            <v>6690.3230000000003</v>
          </cell>
          <cell r="R143">
            <v>1640.3524750000033</v>
          </cell>
          <cell r="S143">
            <v>9072.5808050000014</v>
          </cell>
          <cell r="T143">
            <v>9650.467990000001</v>
          </cell>
          <cell r="U143">
            <v>10568.066075000001</v>
          </cell>
          <cell r="V143">
            <v>11679.659374999999</v>
          </cell>
          <cell r="W143">
            <v>11335.195395000002</v>
          </cell>
          <cell r="X143">
            <v>14070.37845</v>
          </cell>
          <cell r="Y143">
            <v>12208.944674999999</v>
          </cell>
          <cell r="Z143">
            <v>14795.037710000001</v>
          </cell>
          <cell r="AA143">
            <v>16728.171869999998</v>
          </cell>
        </row>
        <row r="144">
          <cell r="B144" t="str">
            <v>1ª Adequação de Investimentos</v>
          </cell>
        </row>
        <row r="145">
          <cell r="B145" t="str">
            <v>Fluxo de Caixa do Fator</v>
          </cell>
          <cell r="H145">
            <v>4527.2453999999998</v>
          </cell>
          <cell r="I145">
            <v>178.4639021052632</v>
          </cell>
          <cell r="J145">
            <v>2481.0024577719305</v>
          </cell>
          <cell r="K145">
            <v>3780.8897645484003</v>
          </cell>
          <cell r="L145">
            <v>-1224.2443544615994</v>
          </cell>
          <cell r="M145">
            <v>-940.72466082559947</v>
          </cell>
          <cell r="N145">
            <v>-2899.9166611383425</v>
          </cell>
          <cell r="O145">
            <v>8359.7617411917417</v>
          </cell>
          <cell r="P145">
            <v>4870.0947305975042</v>
          </cell>
          <cell r="Q145">
            <v>-117.30698534055557</v>
          </cell>
          <cell r="R145">
            <v>3443.3355433232409</v>
          </cell>
          <cell r="S145">
            <v>-4022.0822272197538</v>
          </cell>
          <cell r="T145">
            <v>-512.19078954555073</v>
          </cell>
          <cell r="U145">
            <v>-606.01299836960027</v>
          </cell>
          <cell r="V145">
            <v>-8380.0731808068867</v>
          </cell>
          <cell r="W145">
            <v>7.1185097307409393</v>
          </cell>
          <cell r="X145">
            <v>-9941.6047559466824</v>
          </cell>
          <cell r="Y145">
            <v>622.0022846468637</v>
          </cell>
          <cell r="Z145">
            <v>-386.72195013055693</v>
          </cell>
          <cell r="AA145">
            <v>759.94304986944189</v>
          </cell>
        </row>
        <row r="146">
          <cell r="B146" t="str">
            <v>Somatoria com Projeto Original</v>
          </cell>
          <cell r="F146">
            <v>7340.3797089265454</v>
          </cell>
          <cell r="G146">
            <v>0.32776232815137124</v>
          </cell>
          <cell r="H146">
            <v>-6134.0766150000018</v>
          </cell>
          <cell r="I146">
            <v>-1218.9525928947344</v>
          </cell>
          <cell r="J146">
            <v>-1716.0265472280698</v>
          </cell>
          <cell r="K146">
            <v>3571.0307445484004</v>
          </cell>
          <cell r="L146">
            <v>4702.8013755384</v>
          </cell>
          <cell r="M146">
            <v>4020.2167191744006</v>
          </cell>
          <cell r="N146">
            <v>1494.3189988616596</v>
          </cell>
          <cell r="O146">
            <v>7902.532356191743</v>
          </cell>
          <cell r="P146">
            <v>5078.8971105975052</v>
          </cell>
          <cell r="Q146">
            <v>6573.0160146594444</v>
          </cell>
          <cell r="R146">
            <v>5083.6880183232443</v>
          </cell>
          <cell r="S146">
            <v>5050.4985777802476</v>
          </cell>
          <cell r="T146">
            <v>9138.2772004544495</v>
          </cell>
          <cell r="U146">
            <v>9962.0530766304</v>
          </cell>
          <cell r="V146">
            <v>3299.5861941931125</v>
          </cell>
          <cell r="W146">
            <v>11342.313904730743</v>
          </cell>
          <cell r="X146">
            <v>4128.7736940533177</v>
          </cell>
          <cell r="Y146">
            <v>12830.946959646863</v>
          </cell>
          <cell r="Z146">
            <v>14408.315759869443</v>
          </cell>
          <cell r="AA146">
            <v>17488.11491986944</v>
          </cell>
        </row>
        <row r="147">
          <cell r="B147" t="str">
            <v>2ª Adequação de Investimentos</v>
          </cell>
        </row>
        <row r="148">
          <cell r="B148" t="str">
            <v>Fluxo de Caixa do Fator</v>
          </cell>
          <cell r="H148">
            <v>0</v>
          </cell>
          <cell r="I148">
            <v>0</v>
          </cell>
          <cell r="J148">
            <v>-347.86240833333386</v>
          </cell>
          <cell r="K148">
            <v>299.83460360784306</v>
          </cell>
          <cell r="L148">
            <v>-1160.449285042157</v>
          </cell>
          <cell r="M148">
            <v>-972.96917595215712</v>
          </cell>
          <cell r="N148">
            <v>661.92282222884307</v>
          </cell>
          <cell r="O148">
            <v>408.36552059174329</v>
          </cell>
          <cell r="P148">
            <v>2848.0134216183533</v>
          </cell>
          <cell r="Q148">
            <v>-2375.2105027076982</v>
          </cell>
          <cell r="R148">
            <v>1043.4218273988563</v>
          </cell>
          <cell r="S148">
            <v>-987.47605740114352</v>
          </cell>
          <cell r="T148">
            <v>11.984361718856466</v>
          </cell>
          <cell r="U148">
            <v>14.106363190856445</v>
          </cell>
          <cell r="V148">
            <v>41.929564074056344</v>
          </cell>
          <cell r="W148">
            <v>11.613484603975921</v>
          </cell>
          <cell r="X148">
            <v>664.68383692192822</v>
          </cell>
          <cell r="Y148">
            <v>-47.429951687300566</v>
          </cell>
          <cell r="Z148">
            <v>-47.472622415760924</v>
          </cell>
          <cell r="AA148">
            <v>-47.472622415759723</v>
          </cell>
        </row>
        <row r="149">
          <cell r="B149" t="str">
            <v>Somatoria com Projeto Original</v>
          </cell>
          <cell r="F149">
            <v>-339.34997848369534</v>
          </cell>
          <cell r="G149">
            <v>0.19884536202145106</v>
          </cell>
          <cell r="H149">
            <v>-10661.322015000002</v>
          </cell>
          <cell r="I149">
            <v>-1397.4164949999977</v>
          </cell>
          <cell r="J149">
            <v>-4544.8914133333346</v>
          </cell>
          <cell r="K149">
            <v>89.975583607843191</v>
          </cell>
          <cell r="L149">
            <v>4766.5964449578423</v>
          </cell>
          <cell r="M149">
            <v>3987.9722040478432</v>
          </cell>
          <cell r="N149">
            <v>5056.1584822288451</v>
          </cell>
          <cell r="O149">
            <v>-48.863864408255438</v>
          </cell>
          <cell r="P149">
            <v>3056.8158016183543</v>
          </cell>
          <cell r="Q149">
            <v>4315.1124972923026</v>
          </cell>
          <cell r="R149">
            <v>2683.7743023988596</v>
          </cell>
          <cell r="S149">
            <v>8085.104747598858</v>
          </cell>
          <cell r="T149">
            <v>9662.4523517188572</v>
          </cell>
          <cell r="U149">
            <v>10582.172438190857</v>
          </cell>
          <cell r="V149">
            <v>11721.588939074056</v>
          </cell>
          <cell r="W149">
            <v>11346.808879603979</v>
          </cell>
          <cell r="X149">
            <v>14735.062286921928</v>
          </cell>
          <cell r="Y149">
            <v>12161.514723312699</v>
          </cell>
          <cell r="Z149">
            <v>14747.56508758424</v>
          </cell>
          <cell r="AA149">
            <v>16680.699247584238</v>
          </cell>
        </row>
        <row r="150">
          <cell r="B150" t="str">
            <v>Majoração de COFINS</v>
          </cell>
        </row>
        <row r="151">
          <cell r="B151" t="str">
            <v>Fluxo de Caixa do Fator</v>
          </cell>
          <cell r="H151">
            <v>-6.6078398004333305</v>
          </cell>
          <cell r="I151">
            <v>-105.48712991159996</v>
          </cell>
          <cell r="J151">
            <v>-108.6270430232</v>
          </cell>
          <cell r="K151">
            <v>-111.60680225600001</v>
          </cell>
          <cell r="L151">
            <v>-115.39096825920006</v>
          </cell>
          <cell r="M151">
            <v>-136.68594680047448</v>
          </cell>
          <cell r="N151">
            <v>-222.96131072217992</v>
          </cell>
          <cell r="O151">
            <v>-135.49196127959993</v>
          </cell>
          <cell r="P151">
            <v>-133.94045543839997</v>
          </cell>
          <cell r="Q151">
            <v>-133.80771160799998</v>
          </cell>
          <cell r="R151">
            <v>-140.74137965559999</v>
          </cell>
          <cell r="S151">
            <v>-140.28916449559995</v>
          </cell>
          <cell r="T151">
            <v>-150.58073203080002</v>
          </cell>
          <cell r="U151">
            <v>-161.11003247679994</v>
          </cell>
          <cell r="V151">
            <v>-172.40589828079996</v>
          </cell>
          <cell r="W151">
            <v>-184.37403332119999</v>
          </cell>
          <cell r="X151">
            <v>-195.15125402799998</v>
          </cell>
          <cell r="Y151">
            <v>-209.03846776359995</v>
          </cell>
          <cell r="Z151">
            <v>-220.33344426319994</v>
          </cell>
          <cell r="AA151">
            <v>-235.33357103959995</v>
          </cell>
        </row>
        <row r="152">
          <cell r="B152" t="str">
            <v>Somatoria com Projeto Original</v>
          </cell>
          <cell r="F152">
            <v>-533.66559293607872</v>
          </cell>
          <cell r="G152">
            <v>0.19675885765369922</v>
          </cell>
          <cell r="H152">
            <v>-10667.929854800435</v>
          </cell>
          <cell r="I152">
            <v>-1502.9036249115977</v>
          </cell>
          <cell r="J152">
            <v>-4305.6560480232001</v>
          </cell>
          <cell r="K152">
            <v>-321.46582225599991</v>
          </cell>
          <cell r="L152">
            <v>5811.6547617407996</v>
          </cell>
          <cell r="M152">
            <v>4824.2554331995261</v>
          </cell>
          <cell r="N152">
            <v>4171.2743492778218</v>
          </cell>
          <cell r="O152">
            <v>-592.72134627959872</v>
          </cell>
          <cell r="P152">
            <v>74.861924561601029</v>
          </cell>
          <cell r="Q152">
            <v>6556.515288392</v>
          </cell>
          <cell r="R152">
            <v>1499.6110953444033</v>
          </cell>
          <cell r="S152">
            <v>8932.2916405044016</v>
          </cell>
          <cell r="T152">
            <v>9499.8872579692015</v>
          </cell>
          <cell r="U152">
            <v>10406.956042523201</v>
          </cell>
          <cell r="V152">
            <v>11507.253476719199</v>
          </cell>
          <cell r="W152">
            <v>11150.821361678802</v>
          </cell>
          <cell r="X152">
            <v>13875.227195972</v>
          </cell>
          <cell r="Y152">
            <v>11999.906207236399</v>
          </cell>
          <cell r="Z152">
            <v>14574.7042657368</v>
          </cell>
          <cell r="AA152">
            <v>16492.8382989604</v>
          </cell>
        </row>
        <row r="153">
          <cell r="B153" t="str">
            <v>Majoração do PIS</v>
          </cell>
        </row>
        <row r="154">
          <cell r="B154" t="str">
            <v>Fluxo de Caixa do Fator</v>
          </cell>
          <cell r="H154">
            <v>0</v>
          </cell>
          <cell r="I154">
            <v>-2.1774999999999239E-2</v>
          </cell>
          <cell r="J154">
            <v>-3.9194999999996726E-2</v>
          </cell>
          <cell r="K154">
            <v>-8.709999999993983E-3</v>
          </cell>
          <cell r="L154">
            <v>-11.730488886990113</v>
          </cell>
          <cell r="M154">
            <v>-36.784570978605579</v>
          </cell>
          <cell r="N154">
            <v>-18.266548057906967</v>
          </cell>
          <cell r="O154">
            <v>-2.2602450000000047</v>
          </cell>
          <cell r="P154">
            <v>-1.1410100000000019</v>
          </cell>
          <cell r="Q154">
            <v>-0.30485000000000839</v>
          </cell>
          <cell r="R154">
            <v>-0.9755200000000116</v>
          </cell>
          <cell r="S154">
            <v>-2.1774999999999239E-2</v>
          </cell>
          <cell r="T154">
            <v>-1.3718250000000092</v>
          </cell>
          <cell r="U154">
            <v>-2.7480049999999916</v>
          </cell>
          <cell r="V154">
            <v>-4.254835000000007</v>
          </cell>
          <cell r="W154">
            <v>-5.8879599999999881</v>
          </cell>
          <cell r="X154">
            <v>-7.2336550000000059</v>
          </cell>
          <cell r="Y154">
            <v>-9.2195349999999863</v>
          </cell>
          <cell r="Z154">
            <v>-10.621844999999997</v>
          </cell>
          <cell r="AA154">
            <v>-12.794989999999986</v>
          </cell>
        </row>
        <row r="155">
          <cell r="B155" t="str">
            <v>Somatoria com Projeto Original</v>
          </cell>
          <cell r="F155">
            <v>-25.030657244900151</v>
          </cell>
          <cell r="G155">
            <v>0.20207561886214545</v>
          </cell>
          <cell r="H155">
            <v>-10661.322015000002</v>
          </cell>
          <cell r="I155">
            <v>-1397.4382699999976</v>
          </cell>
          <cell r="J155">
            <v>-4197.0682000000006</v>
          </cell>
          <cell r="K155">
            <v>-209.86772999999988</v>
          </cell>
          <cell r="L155">
            <v>5915.3152411130095</v>
          </cell>
          <cell r="M155">
            <v>4924.156809021395</v>
          </cell>
          <cell r="N155">
            <v>4375.969111942095</v>
          </cell>
          <cell r="O155">
            <v>-459.48962999999873</v>
          </cell>
          <cell r="P155">
            <v>207.661370000001</v>
          </cell>
          <cell r="Q155">
            <v>6690.0181499999999</v>
          </cell>
          <cell r="R155">
            <v>1639.3769550000034</v>
          </cell>
          <cell r="S155">
            <v>9072.5590300000022</v>
          </cell>
          <cell r="T155">
            <v>9649.0961650000008</v>
          </cell>
          <cell r="U155">
            <v>10565.318070000001</v>
          </cell>
          <cell r="V155">
            <v>11675.40454</v>
          </cell>
          <cell r="W155">
            <v>11329.307435000002</v>
          </cell>
          <cell r="X155">
            <v>14063.144795</v>
          </cell>
          <cell r="Y155">
            <v>12199.725139999999</v>
          </cell>
          <cell r="Z155">
            <v>14784.415865000001</v>
          </cell>
          <cell r="AA155">
            <v>16715.37688</v>
          </cell>
        </row>
        <row r="156">
          <cell r="B156" t="str">
            <v>Alteração do ISSQN</v>
          </cell>
        </row>
        <row r="157">
          <cell r="B157" t="str">
            <v>Fluxo de Caixa do Fator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-332.1660523056554</v>
          </cell>
          <cell r="N157">
            <v>-607.75932315800014</v>
          </cell>
          <cell r="O157">
            <v>-625.30030639799998</v>
          </cell>
          <cell r="P157">
            <v>-643.37127719200009</v>
          </cell>
          <cell r="Q157">
            <v>-662.00355804000003</v>
          </cell>
          <cell r="R157">
            <v>-681.19489827799998</v>
          </cell>
          <cell r="S157">
            <v>-700.94332247800003</v>
          </cell>
          <cell r="T157">
            <v>-721.24616015399999</v>
          </cell>
          <cell r="U157">
            <v>-742.13466238400008</v>
          </cell>
          <cell r="V157">
            <v>-763.84099140399996</v>
          </cell>
          <cell r="W157">
            <v>-785.99416660600014</v>
          </cell>
          <cell r="X157">
            <v>-808.82577014000003</v>
          </cell>
          <cell r="Y157">
            <v>-832.43383881800003</v>
          </cell>
          <cell r="Z157">
            <v>-856.54772131599998</v>
          </cell>
          <cell r="AA157">
            <v>-881.39885519800009</v>
          </cell>
        </row>
        <row r="158">
          <cell r="B158" t="str">
            <v>Somatoria com Projeto Original</v>
          </cell>
          <cell r="F158">
            <v>-1139.10927523488</v>
          </cell>
          <cell r="G158">
            <v>0.19003801664196485</v>
          </cell>
          <cell r="H158">
            <v>-10661.322015000002</v>
          </cell>
          <cell r="I158">
            <v>-1397.4164949999977</v>
          </cell>
          <cell r="J158">
            <v>-4197.0290050000003</v>
          </cell>
          <cell r="K158">
            <v>-209.85901999999987</v>
          </cell>
          <cell r="L158">
            <v>5927.0457299999998</v>
          </cell>
          <cell r="M158">
            <v>4628.7753276943449</v>
          </cell>
          <cell r="N158">
            <v>3786.4763368420017</v>
          </cell>
          <cell r="O158">
            <v>-1082.5296913979987</v>
          </cell>
          <cell r="P158">
            <v>-434.5688971919991</v>
          </cell>
          <cell r="Q158">
            <v>6028.3194419600004</v>
          </cell>
          <cell r="R158">
            <v>959.15757672200334</v>
          </cell>
          <cell r="S158">
            <v>8371.6374825220009</v>
          </cell>
          <cell r="T158">
            <v>8929.2218298460011</v>
          </cell>
          <cell r="U158">
            <v>9825.9314126160007</v>
          </cell>
          <cell r="V158">
            <v>10915.818383595999</v>
          </cell>
          <cell r="W158">
            <v>10549.201228394002</v>
          </cell>
          <cell r="X158">
            <v>13261.55267986</v>
          </cell>
          <cell r="Y158">
            <v>11376.510836181998</v>
          </cell>
          <cell r="Z158">
            <v>13938.489988684001</v>
          </cell>
          <cell r="AA158">
            <v>15846.773014801998</v>
          </cell>
        </row>
        <row r="159">
          <cell r="B159" t="str">
            <v>3ª Adequação - Investimentos</v>
          </cell>
        </row>
        <row r="160">
          <cell r="B160" t="str">
            <v>Fluxo de Caixa do Fator</v>
          </cell>
          <cell r="H160">
            <v>55.603725000000239</v>
          </cell>
          <cell r="I160">
            <v>-0.94363500000000844</v>
          </cell>
          <cell r="J160">
            <v>2.5741000000025438E-2</v>
          </cell>
          <cell r="K160">
            <v>-0.96882059999997416</v>
          </cell>
          <cell r="L160">
            <v>-0.99330729000002294</v>
          </cell>
          <cell r="M160">
            <v>734.23709781400021</v>
          </cell>
          <cell r="N160">
            <v>5447.2849481218855</v>
          </cell>
          <cell r="O160">
            <v>-2033.4316160515666</v>
          </cell>
          <cell r="P160">
            <v>-3597.2883287307504</v>
          </cell>
          <cell r="Q160">
            <v>468.57101305798386</v>
          </cell>
          <cell r="R160">
            <v>174.50295058784485</v>
          </cell>
          <cell r="S160">
            <v>-767.04115198282204</v>
          </cell>
          <cell r="T160">
            <v>16.836636474777801</v>
          </cell>
          <cell r="U160">
            <v>18.337559549337655</v>
          </cell>
          <cell r="V160">
            <v>21.038113394073779</v>
          </cell>
          <cell r="W160">
            <v>22.938645700915576</v>
          </cell>
          <cell r="X160">
            <v>103.43334508502075</v>
          </cell>
          <cell r="Y160">
            <v>16.571664715483621</v>
          </cell>
          <cell r="Z160">
            <v>17.290409576906786</v>
          </cell>
          <cell r="AA160">
            <v>16.955409576907385</v>
          </cell>
        </row>
        <row r="161">
          <cell r="B161" t="str">
            <v>Somatoria com Projeto Original</v>
          </cell>
          <cell r="F161">
            <v>661.45198081494823</v>
          </cell>
          <cell r="G161">
            <v>0.20945940392164439</v>
          </cell>
          <cell r="H161">
            <v>-10605.718290000001</v>
          </cell>
          <cell r="I161">
            <v>-1398.3601299999978</v>
          </cell>
          <cell r="J161">
            <v>-4197.0032639999999</v>
          </cell>
          <cell r="K161">
            <v>-210.82784059999986</v>
          </cell>
          <cell r="L161">
            <v>5926.0524227099995</v>
          </cell>
          <cell r="M161">
            <v>5695.1784778140009</v>
          </cell>
          <cell r="N161">
            <v>9841.5206081218876</v>
          </cell>
          <cell r="O161">
            <v>-2490.6610010515651</v>
          </cell>
          <cell r="P161">
            <v>-3388.4859487307494</v>
          </cell>
          <cell r="Q161">
            <v>7158.894013057984</v>
          </cell>
          <cell r="R161">
            <v>1814.8554255878482</v>
          </cell>
          <cell r="S161">
            <v>8305.5396530171802</v>
          </cell>
          <cell r="T161">
            <v>9667.3046264747791</v>
          </cell>
          <cell r="U161">
            <v>10586.403634549339</v>
          </cell>
          <cell r="V161">
            <v>11700.697488394073</v>
          </cell>
          <cell r="W161">
            <v>11358.134040700917</v>
          </cell>
          <cell r="X161">
            <v>14173.811795085021</v>
          </cell>
          <cell r="Y161">
            <v>12225.516339715483</v>
          </cell>
          <cell r="Z161">
            <v>14812.328119576907</v>
          </cell>
          <cell r="AA161">
            <v>16745.127279576907</v>
          </cell>
        </row>
        <row r="162">
          <cell r="B162" t="str">
            <v>Redução de pagamento do Ônus Fixo</v>
          </cell>
        </row>
        <row r="163">
          <cell r="B163" t="str">
            <v>Fluxo de Caixa do Fator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163.20878399999998</v>
          </cell>
          <cell r="R163">
            <v>163.20878399999998</v>
          </cell>
          <cell r="S163">
            <v>163.20878399999998</v>
          </cell>
          <cell r="T163">
            <v>163.20878399999998</v>
          </cell>
          <cell r="U163">
            <v>163.20878399999998</v>
          </cell>
          <cell r="V163">
            <v>163.20878399999998</v>
          </cell>
          <cell r="W163">
            <v>163.20878399999998</v>
          </cell>
          <cell r="X163">
            <v>163.20878399999998</v>
          </cell>
          <cell r="Y163">
            <v>163.20878399999998</v>
          </cell>
          <cell r="Z163">
            <v>163.20878399999998</v>
          </cell>
          <cell r="AA163">
            <v>163.20878399999998</v>
          </cell>
        </row>
        <row r="164">
          <cell r="B164" t="str">
            <v>Somatoria com Projeto Original</v>
          </cell>
          <cell r="F164">
            <v>133.37577095264731</v>
          </cell>
          <cell r="G164">
            <v>0.20372928159262807</v>
          </cell>
          <cell r="H164">
            <v>-10661.322015000002</v>
          </cell>
          <cell r="I164">
            <v>-1397.4164949999977</v>
          </cell>
          <cell r="J164">
            <v>-4197.0290050000003</v>
          </cell>
          <cell r="K164">
            <v>-209.85901999999987</v>
          </cell>
          <cell r="L164">
            <v>5927.0457299999998</v>
          </cell>
          <cell r="M164">
            <v>4960.9413800000002</v>
          </cell>
          <cell r="N164">
            <v>4394.2356600000021</v>
          </cell>
          <cell r="O164">
            <v>-457.22938499999873</v>
          </cell>
          <cell r="P164">
            <v>208.80238000000099</v>
          </cell>
          <cell r="Q164">
            <v>6853.5317840000007</v>
          </cell>
          <cell r="R164">
            <v>1803.5612590000032</v>
          </cell>
          <cell r="S164">
            <v>9235.7895890000018</v>
          </cell>
          <cell r="T164">
            <v>9813.6767740000014</v>
          </cell>
          <cell r="U164">
            <v>10731.274859000001</v>
          </cell>
          <cell r="V164">
            <v>11842.868159</v>
          </cell>
          <cell r="W164">
            <v>11498.404179000003</v>
          </cell>
          <cell r="X164">
            <v>14233.587234000001</v>
          </cell>
          <cell r="Y164">
            <v>12372.153458999999</v>
          </cell>
          <cell r="Z164">
            <v>14958.246494000001</v>
          </cell>
          <cell r="AA164">
            <v>16891.380653999997</v>
          </cell>
        </row>
        <row r="165">
          <cell r="B165">
            <v>0</v>
          </cell>
        </row>
        <row r="166">
          <cell r="B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</row>
        <row r="167">
          <cell r="B167">
            <v>0</v>
          </cell>
          <cell r="F167">
            <v>3.8767462324097654E-12</v>
          </cell>
          <cell r="G167">
            <v>0.20233826697728008</v>
          </cell>
          <cell r="H167">
            <v>-10661.322015000002</v>
          </cell>
          <cell r="I167">
            <v>-1397.4164949999977</v>
          </cell>
          <cell r="J167">
            <v>-4197.0290050000003</v>
          </cell>
          <cell r="K167">
            <v>-209.85901999999987</v>
          </cell>
          <cell r="L167">
            <v>5927.0457299999998</v>
          </cell>
          <cell r="M167">
            <v>4960.9413800000002</v>
          </cell>
          <cell r="N167">
            <v>4394.2356600000021</v>
          </cell>
          <cell r="O167">
            <v>-457.22938499999873</v>
          </cell>
          <cell r="P167">
            <v>208.80238000000099</v>
          </cell>
          <cell r="Q167">
            <v>6690.3230000000003</v>
          </cell>
          <cell r="R167">
            <v>1640.3524750000033</v>
          </cell>
          <cell r="S167">
            <v>9072.5808050000014</v>
          </cell>
          <cell r="T167">
            <v>9650.467990000001</v>
          </cell>
          <cell r="U167">
            <v>10568.066075000001</v>
          </cell>
          <cell r="V167">
            <v>11679.659374999999</v>
          </cell>
          <cell r="W167">
            <v>11335.195395000002</v>
          </cell>
          <cell r="X167">
            <v>14070.37845</v>
          </cell>
          <cell r="Y167">
            <v>12208.944674999999</v>
          </cell>
          <cell r="Z167">
            <v>14795.037710000001</v>
          </cell>
          <cell r="AA167">
            <v>16728.171869999998</v>
          </cell>
        </row>
        <row r="168">
          <cell r="B168">
            <v>0</v>
          </cell>
        </row>
        <row r="169">
          <cell r="B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</row>
        <row r="170">
          <cell r="B170">
            <v>0</v>
          </cell>
          <cell r="F170">
            <v>3.8767462324097654E-12</v>
          </cell>
          <cell r="G170">
            <v>0.20233826697728008</v>
          </cell>
          <cell r="H170">
            <v>-10661.322015000002</v>
          </cell>
          <cell r="I170">
            <v>-1397.4164949999977</v>
          </cell>
          <cell r="J170">
            <v>-4197.0290050000003</v>
          </cell>
          <cell r="K170">
            <v>-209.85901999999987</v>
          </cell>
          <cell r="L170">
            <v>5927.0457299999998</v>
          </cell>
          <cell r="M170">
            <v>4960.9413800000002</v>
          </cell>
          <cell r="N170">
            <v>4394.2356600000021</v>
          </cell>
          <cell r="O170">
            <v>-457.22938499999873</v>
          </cell>
          <cell r="P170">
            <v>208.80238000000099</v>
          </cell>
          <cell r="Q170">
            <v>6690.3230000000003</v>
          </cell>
          <cell r="R170">
            <v>1640.3524750000033</v>
          </cell>
          <cell r="S170">
            <v>9072.5808050000014</v>
          </cell>
          <cell r="T170">
            <v>9650.467990000001</v>
          </cell>
          <cell r="U170">
            <v>10568.066075000001</v>
          </cell>
          <cell r="V170">
            <v>11679.659374999999</v>
          </cell>
          <cell r="W170">
            <v>11335.195395000002</v>
          </cell>
          <cell r="X170">
            <v>14070.37845</v>
          </cell>
          <cell r="Y170">
            <v>12208.944674999999</v>
          </cell>
          <cell r="Z170">
            <v>14795.037710000001</v>
          </cell>
          <cell r="AA170">
            <v>16728.171869999998</v>
          </cell>
        </row>
        <row r="171">
          <cell r="B171">
            <v>0</v>
          </cell>
        </row>
        <row r="172">
          <cell r="B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</row>
        <row r="173">
          <cell r="B173">
            <v>0</v>
          </cell>
          <cell r="F173">
            <v>3.8767462324097654E-12</v>
          </cell>
          <cell r="G173">
            <v>0.20233826697728008</v>
          </cell>
          <cell r="H173">
            <v>-10661.322015000002</v>
          </cell>
          <cell r="I173">
            <v>-1397.4164949999977</v>
          </cell>
          <cell r="J173">
            <v>-4197.0290050000003</v>
          </cell>
          <cell r="K173">
            <v>-209.85901999999987</v>
          </cell>
          <cell r="L173">
            <v>5927.0457299999998</v>
          </cell>
          <cell r="M173">
            <v>4960.9413800000002</v>
          </cell>
          <cell r="N173">
            <v>4394.2356600000021</v>
          </cell>
          <cell r="O173">
            <v>-457.22938499999873</v>
          </cell>
          <cell r="P173">
            <v>208.80238000000099</v>
          </cell>
          <cell r="Q173">
            <v>6690.3230000000003</v>
          </cell>
          <cell r="R173">
            <v>1640.3524750000033</v>
          </cell>
          <cell r="S173">
            <v>9072.5808050000014</v>
          </cell>
          <cell r="T173">
            <v>9650.467990000001</v>
          </cell>
          <cell r="U173">
            <v>10568.066075000001</v>
          </cell>
          <cell r="V173">
            <v>11679.659374999999</v>
          </cell>
          <cell r="W173">
            <v>11335.195395000002</v>
          </cell>
          <cell r="X173">
            <v>14070.37845</v>
          </cell>
          <cell r="Y173">
            <v>12208.944674999999</v>
          </cell>
          <cell r="Z173">
            <v>14795.037710000001</v>
          </cell>
          <cell r="AA173">
            <v>16728.171869999998</v>
          </cell>
        </row>
        <row r="174">
          <cell r="B174">
            <v>0</v>
          </cell>
        </row>
        <row r="175">
          <cell r="B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B176">
            <v>0</v>
          </cell>
          <cell r="F176">
            <v>3.8767462324097654E-12</v>
          </cell>
          <cell r="G176">
            <v>0.20233826697728008</v>
          </cell>
          <cell r="H176">
            <v>-10661.322015000002</v>
          </cell>
          <cell r="I176">
            <v>-1397.4164949999977</v>
          </cell>
          <cell r="J176">
            <v>-4197.0290050000003</v>
          </cell>
          <cell r="K176">
            <v>-209.85901999999987</v>
          </cell>
          <cell r="L176">
            <v>5927.0457299999998</v>
          </cell>
          <cell r="M176">
            <v>4960.9413800000002</v>
          </cell>
          <cell r="N176">
            <v>4394.2356600000021</v>
          </cell>
          <cell r="O176">
            <v>-457.22938499999873</v>
          </cell>
          <cell r="P176">
            <v>208.80238000000099</v>
          </cell>
          <cell r="Q176">
            <v>6690.3230000000003</v>
          </cell>
          <cell r="R176">
            <v>1640.3524750000033</v>
          </cell>
          <cell r="S176">
            <v>9072.5808050000014</v>
          </cell>
          <cell r="T176">
            <v>9650.467990000001</v>
          </cell>
          <cell r="U176">
            <v>10568.066075000001</v>
          </cell>
          <cell r="V176">
            <v>11679.659374999999</v>
          </cell>
          <cell r="W176">
            <v>11335.195395000002</v>
          </cell>
          <cell r="X176">
            <v>14070.37845</v>
          </cell>
          <cell r="Y176">
            <v>12208.944674999999</v>
          </cell>
          <cell r="Z176">
            <v>14795.037710000001</v>
          </cell>
          <cell r="AA176">
            <v>16728.171869999998</v>
          </cell>
        </row>
        <row r="177">
          <cell r="B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</row>
        <row r="179">
          <cell r="B179">
            <v>0</v>
          </cell>
          <cell r="F179">
            <v>3.8767462324097654E-12</v>
          </cell>
          <cell r="G179">
            <v>0.20233826697728008</v>
          </cell>
          <cell r="H179">
            <v>-10661.322015000002</v>
          </cell>
          <cell r="I179">
            <v>-1397.4164949999977</v>
          </cell>
          <cell r="J179">
            <v>-4197.0290050000003</v>
          </cell>
          <cell r="K179">
            <v>-209.85901999999987</v>
          </cell>
          <cell r="L179">
            <v>5927.0457299999998</v>
          </cell>
          <cell r="M179">
            <v>4960.9413800000002</v>
          </cell>
          <cell r="N179">
            <v>4394.2356600000021</v>
          </cell>
          <cell r="O179">
            <v>-457.22938499999873</v>
          </cell>
          <cell r="P179">
            <v>208.80238000000099</v>
          </cell>
          <cell r="Q179">
            <v>6690.3230000000003</v>
          </cell>
          <cell r="R179">
            <v>1640.3524750000033</v>
          </cell>
          <cell r="S179">
            <v>9072.5808050000014</v>
          </cell>
          <cell r="T179">
            <v>9650.467990000001</v>
          </cell>
          <cell r="U179">
            <v>10568.066075000001</v>
          </cell>
          <cell r="V179">
            <v>11679.659374999999</v>
          </cell>
          <cell r="W179">
            <v>11335.195395000002</v>
          </cell>
          <cell r="X179">
            <v>14070.37845</v>
          </cell>
          <cell r="Y179">
            <v>12208.944674999999</v>
          </cell>
          <cell r="Z179">
            <v>14795.037710000001</v>
          </cell>
          <cell r="AA179">
            <v>16728.171869999998</v>
          </cell>
        </row>
        <row r="180">
          <cell r="B180">
            <v>0</v>
          </cell>
        </row>
        <row r="181">
          <cell r="B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B182">
            <v>0</v>
          </cell>
          <cell r="F182">
            <v>3.8767462324097654E-12</v>
          </cell>
          <cell r="G182">
            <v>0.20233826697728008</v>
          </cell>
          <cell r="H182">
            <v>-10661.322015000002</v>
          </cell>
          <cell r="I182">
            <v>-1397.4164949999977</v>
          </cell>
          <cell r="J182">
            <v>-4197.0290050000003</v>
          </cell>
          <cell r="K182">
            <v>-209.85901999999987</v>
          </cell>
          <cell r="L182">
            <v>5927.0457299999998</v>
          </cell>
          <cell r="M182">
            <v>4960.9413800000002</v>
          </cell>
          <cell r="N182">
            <v>4394.2356600000021</v>
          </cell>
          <cell r="O182">
            <v>-457.22938499999873</v>
          </cell>
          <cell r="P182">
            <v>208.80238000000099</v>
          </cell>
          <cell r="Q182">
            <v>6690.3230000000003</v>
          </cell>
          <cell r="R182">
            <v>1640.3524750000033</v>
          </cell>
          <cell r="S182">
            <v>9072.5808050000014</v>
          </cell>
          <cell r="T182">
            <v>9650.467990000001</v>
          </cell>
          <cell r="U182">
            <v>10568.066075000001</v>
          </cell>
          <cell r="V182">
            <v>11679.659374999999</v>
          </cell>
          <cell r="W182">
            <v>11335.195395000002</v>
          </cell>
          <cell r="X182">
            <v>14070.37845</v>
          </cell>
          <cell r="Y182">
            <v>12208.944674999999</v>
          </cell>
          <cell r="Z182">
            <v>14795.037710000001</v>
          </cell>
          <cell r="AA182">
            <v>16728.171869999998</v>
          </cell>
        </row>
        <row r="183">
          <cell r="B183" t="str">
            <v>(=)TOTAL GERAL</v>
          </cell>
        </row>
        <row r="184">
          <cell r="B184" t="str">
            <v>Fluxo de Caixa do Fator</v>
          </cell>
          <cell r="H184">
            <v>3877.4162222501864</v>
          </cell>
          <cell r="I184">
            <v>-1361.1065106468766</v>
          </cell>
          <cell r="J184">
            <v>550.06705165431708</v>
          </cell>
          <cell r="K184">
            <v>2451.1895781538437</v>
          </cell>
          <cell r="L184">
            <v>-4073.5027286844283</v>
          </cell>
          <cell r="M184">
            <v>-3691.257819892408</v>
          </cell>
          <cell r="N184">
            <v>708.28789526575838</v>
          </cell>
          <cell r="O184">
            <v>4271.9705997845758</v>
          </cell>
          <cell r="P184">
            <v>1593.6603014677476</v>
          </cell>
          <cell r="Q184">
            <v>-4456.0136704234701</v>
          </cell>
          <cell r="R184">
            <v>2150.4830628822024</v>
          </cell>
          <cell r="S184">
            <v>-8359.1321244174578</v>
          </cell>
          <cell r="T184">
            <v>-3152.8088724307368</v>
          </cell>
          <cell r="U184">
            <v>-3332.3554873041257</v>
          </cell>
          <cell r="V184">
            <v>-11168.589811230078</v>
          </cell>
          <cell r="W184">
            <v>-2905.4393070363467</v>
          </cell>
          <cell r="X184">
            <v>-12217.160636565934</v>
          </cell>
          <cell r="Y184">
            <v>-2555.4026964108939</v>
          </cell>
          <cell r="Z184">
            <v>-3665.4883983156915</v>
          </cell>
          <cell r="AA184">
            <v>-2628.3008676207514</v>
          </cell>
        </row>
        <row r="185">
          <cell r="B185" t="str">
            <v>Somatoria com Projeto Original</v>
          </cell>
          <cell r="F185">
            <v>-1130.1760036439334</v>
          </cell>
          <cell r="G185">
            <v>0.18474435310345066</v>
          </cell>
          <cell r="H185">
            <v>-6783.9057927498152</v>
          </cell>
          <cell r="I185">
            <v>-2758.5230056468745</v>
          </cell>
          <cell r="J185">
            <v>-3646.9619533456835</v>
          </cell>
          <cell r="K185">
            <v>2241.3305581538439</v>
          </cell>
          <cell r="L185">
            <v>1853.5430013155715</v>
          </cell>
          <cell r="M185">
            <v>1269.6835601075923</v>
          </cell>
          <cell r="N185">
            <v>5102.5235552657605</v>
          </cell>
          <cell r="O185">
            <v>3814.7412147845771</v>
          </cell>
          <cell r="P185">
            <v>1802.4626814677486</v>
          </cell>
          <cell r="Q185">
            <v>2234.3093295765302</v>
          </cell>
          <cell r="R185">
            <v>3790.8355378822057</v>
          </cell>
          <cell r="S185">
            <v>713.4486805825436</v>
          </cell>
          <cell r="T185">
            <v>6497.6591175692647</v>
          </cell>
          <cell r="U185">
            <v>7235.7105876958749</v>
          </cell>
          <cell r="V185">
            <v>511.06956376992093</v>
          </cell>
          <cell r="W185">
            <v>8429.7560879636549</v>
          </cell>
          <cell r="X185">
            <v>1853.2178134340666</v>
          </cell>
          <cell r="Y185">
            <v>9653.5419785891045</v>
          </cell>
          <cell r="Z185">
            <v>11129.54931168431</v>
          </cell>
          <cell r="AA185">
            <v>14099.871002379246</v>
          </cell>
        </row>
        <row r="186">
          <cell r="B186" t="str">
            <v>(a) efeitos de cada fator de desequilibrio no fluxo de caixa e na taxa interna de retorno do projeto original</v>
          </cell>
        </row>
        <row r="188">
          <cell r="B188" t="str">
            <v>DEMONSTRATIVO DE RESULTADOS COM FATORES DE DESEQUILIBRIO NO PERIODO CONTRATUAL (MIlhares de Reais)</v>
          </cell>
        </row>
        <row r="190">
          <cell r="B190" t="str">
            <v>DISCRIMINAÇÃO</v>
          </cell>
          <cell r="G190">
            <v>1</v>
          </cell>
          <cell r="H190">
            <v>2</v>
          </cell>
          <cell r="I190">
            <v>3</v>
          </cell>
          <cell r="J190">
            <v>4</v>
          </cell>
          <cell r="K190">
            <v>5</v>
          </cell>
          <cell r="L190">
            <v>6</v>
          </cell>
          <cell r="M190">
            <v>7</v>
          </cell>
          <cell r="N190">
            <v>8</v>
          </cell>
          <cell r="O190">
            <v>9</v>
          </cell>
          <cell r="P190">
            <v>10</v>
          </cell>
          <cell r="Q190">
            <v>11</v>
          </cell>
          <cell r="R190">
            <v>12</v>
          </cell>
          <cell r="S190">
            <v>13</v>
          </cell>
          <cell r="T190">
            <v>14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19</v>
          </cell>
          <cell r="Z190">
            <v>20</v>
          </cell>
          <cell r="AA190" t="str">
            <v>TOTAL</v>
          </cell>
        </row>
        <row r="191">
          <cell r="B191" t="str">
            <v>1 -  RECEITA BRUTA    (1.1)</v>
          </cell>
          <cell r="G191">
            <v>11834.936956</v>
          </cell>
          <cell r="H191">
            <v>15729.347748</v>
          </cell>
          <cell r="I191">
            <v>16185.991496000001</v>
          </cell>
          <cell r="J191">
            <v>16651.731680000001</v>
          </cell>
          <cell r="K191">
            <v>17132.532575999998</v>
          </cell>
          <cell r="L191">
            <v>16997.836365321382</v>
          </cell>
          <cell r="M191">
            <v>18142.069348000001</v>
          </cell>
          <cell r="N191">
            <v>18665.680787999998</v>
          </cell>
          <cell r="O191">
            <v>19205.112752000001</v>
          </cell>
          <cell r="P191">
            <v>19761.30024</v>
          </cell>
          <cell r="Q191">
            <v>20334.176068000001</v>
          </cell>
          <cell r="R191">
            <v>20923.681268</v>
          </cell>
          <cell r="S191">
            <v>21529.736123999999</v>
          </cell>
          <cell r="T191">
            <v>22153.273504000001</v>
          </cell>
          <cell r="U191">
            <v>22801.223623999998</v>
          </cell>
          <cell r="V191">
            <v>23462.512436000001</v>
          </cell>
          <cell r="W191">
            <v>24144.05284</v>
          </cell>
          <cell r="X191">
            <v>24848.771307999999</v>
          </cell>
          <cell r="Y191">
            <v>25568.588695999999</v>
          </cell>
          <cell r="Z191">
            <v>26310.413587999999</v>
          </cell>
          <cell r="AA191">
            <v>402382.9694053214</v>
          </cell>
        </row>
        <row r="192">
          <cell r="B192" t="str">
            <v>1.1 - Operacionais    (1.1.1 + 1.1.2)</v>
          </cell>
          <cell r="G192">
            <v>11834.936956</v>
          </cell>
          <cell r="H192">
            <v>15729.347748</v>
          </cell>
          <cell r="I192">
            <v>16185.991496000001</v>
          </cell>
          <cell r="J192">
            <v>16651.731680000001</v>
          </cell>
          <cell r="K192">
            <v>17132.532575999998</v>
          </cell>
          <cell r="L192">
            <v>16997.836365321382</v>
          </cell>
          <cell r="M192">
            <v>18142.069348000001</v>
          </cell>
          <cell r="N192">
            <v>18665.680787999998</v>
          </cell>
          <cell r="O192">
            <v>19205.112752000001</v>
          </cell>
          <cell r="P192">
            <v>19761.30024</v>
          </cell>
          <cell r="Q192">
            <v>20334.176068000001</v>
          </cell>
          <cell r="R192">
            <v>20923.681268</v>
          </cell>
          <cell r="S192">
            <v>21529.736123999999</v>
          </cell>
          <cell r="T192">
            <v>22153.273504000001</v>
          </cell>
          <cell r="U192">
            <v>22801.223623999998</v>
          </cell>
          <cell r="V192">
            <v>23462.512436000001</v>
          </cell>
          <cell r="W192">
            <v>24144.05284</v>
          </cell>
          <cell r="X192">
            <v>24848.771307999999</v>
          </cell>
          <cell r="Y192">
            <v>25568.588695999999</v>
          </cell>
          <cell r="Z192">
            <v>26310.413587999999</v>
          </cell>
          <cell r="AA192">
            <v>402382.9694053214</v>
          </cell>
        </row>
        <row r="193">
          <cell r="B193" t="str">
            <v>1.1.1 - Receitas de  Pedágios    (Transp. Qd.2.1.1.2)</v>
          </cell>
          <cell r="G193">
            <v>11484.936956</v>
          </cell>
          <cell r="H193">
            <v>15379.347748</v>
          </cell>
          <cell r="I193">
            <v>15835.991496000001</v>
          </cell>
          <cell r="J193">
            <v>16301.731680000001</v>
          </cell>
          <cell r="K193">
            <v>16782.532575999998</v>
          </cell>
          <cell r="L193">
            <v>16647.836365321382</v>
          </cell>
          <cell r="M193">
            <v>17792.069348000001</v>
          </cell>
          <cell r="N193">
            <v>18315.680787999998</v>
          </cell>
          <cell r="O193">
            <v>18855.112752000001</v>
          </cell>
          <cell r="P193">
            <v>19411.30024</v>
          </cell>
          <cell r="Q193">
            <v>19984.176068000001</v>
          </cell>
          <cell r="R193">
            <v>20573.681268</v>
          </cell>
          <cell r="S193">
            <v>21179.736123999999</v>
          </cell>
          <cell r="T193">
            <v>21803.273504000001</v>
          </cell>
          <cell r="U193">
            <v>22451.223623999998</v>
          </cell>
          <cell r="V193">
            <v>23112.512436000001</v>
          </cell>
          <cell r="W193">
            <v>23794.05284</v>
          </cell>
          <cell r="X193">
            <v>24498.771307999999</v>
          </cell>
          <cell r="Y193">
            <v>25218.588695999999</v>
          </cell>
          <cell r="Z193">
            <v>25960.413587999999</v>
          </cell>
          <cell r="AA193">
            <v>395382.9694053214</v>
          </cell>
        </row>
        <row r="194">
          <cell r="B194" t="str">
            <v>1.1.2 - Outras Receitas Operacionais    (calculado 2.1.2.)</v>
          </cell>
          <cell r="G194">
            <v>350</v>
          </cell>
          <cell r="H194">
            <v>350</v>
          </cell>
          <cell r="I194">
            <v>350</v>
          </cell>
          <cell r="J194">
            <v>350</v>
          </cell>
          <cell r="K194">
            <v>349.99999999999994</v>
          </cell>
          <cell r="L194">
            <v>350</v>
          </cell>
          <cell r="M194">
            <v>350</v>
          </cell>
          <cell r="N194">
            <v>350.00000000000006</v>
          </cell>
          <cell r="O194">
            <v>349.99999999999994</v>
          </cell>
          <cell r="P194">
            <v>350</v>
          </cell>
          <cell r="Q194">
            <v>350</v>
          </cell>
          <cell r="R194">
            <v>350</v>
          </cell>
          <cell r="S194">
            <v>350</v>
          </cell>
          <cell r="T194">
            <v>350</v>
          </cell>
          <cell r="U194">
            <v>350</v>
          </cell>
          <cell r="V194">
            <v>350</v>
          </cell>
          <cell r="W194">
            <v>350</v>
          </cell>
          <cell r="X194">
            <v>350</v>
          </cell>
          <cell r="Y194">
            <v>350</v>
          </cell>
          <cell r="Z194">
            <v>350</v>
          </cell>
          <cell r="AA194">
            <v>7000</v>
          </cell>
        </row>
        <row r="195">
          <cell r="B195" t="str">
            <v>2 -  DEDUÇÕES DA RECEITA    (2.1)</v>
          </cell>
          <cell r="G195">
            <v>323.4882767973333</v>
          </cell>
          <cell r="H195">
            <v>574.303692802</v>
          </cell>
          <cell r="I195">
            <v>591.11718960400003</v>
          </cell>
          <cell r="J195">
            <v>607.86120632000006</v>
          </cell>
          <cell r="K195">
            <v>643.74563139264194</v>
          </cell>
          <cell r="L195">
            <v>1205.1241115686814</v>
          </cell>
          <cell r="M195">
            <v>1747.9098853907867</v>
          </cell>
          <cell r="N195">
            <v>1633.524888162</v>
          </cell>
          <cell r="O195">
            <v>1670.8052530480002</v>
          </cell>
          <cell r="P195">
            <v>1711.9074707600003</v>
          </cell>
          <cell r="Q195">
            <v>1767.0822298820003</v>
          </cell>
          <cell r="R195">
            <v>1810.080929682</v>
          </cell>
          <cell r="S195">
            <v>1873.8196747260001</v>
          </cell>
          <cell r="T195">
            <v>1939.289658096</v>
          </cell>
          <cell r="U195">
            <v>2007.9663434759998</v>
          </cell>
          <cell r="V195">
            <v>2078.8553257140002</v>
          </cell>
          <cell r="W195">
            <v>2149.0870706599999</v>
          </cell>
          <cell r="X195">
            <v>2226.6892181419998</v>
          </cell>
          <cell r="Y195">
            <v>2300.7064222039999</v>
          </cell>
          <cell r="Z195">
            <v>2383.0877753619998</v>
          </cell>
          <cell r="AA195">
            <v>31246.452253789445</v>
          </cell>
        </row>
        <row r="196">
          <cell r="B196" t="str">
            <v>2.1 - Tributos sobre Faturamento    (2.1.1+ .... + 2.1.4)</v>
          </cell>
          <cell r="G196">
            <v>323.4882767973333</v>
          </cell>
          <cell r="H196">
            <v>574.303692802</v>
          </cell>
          <cell r="I196">
            <v>591.11718960400003</v>
          </cell>
          <cell r="J196">
            <v>607.86120632000006</v>
          </cell>
          <cell r="K196">
            <v>643.74563139264194</v>
          </cell>
          <cell r="L196">
            <v>1205.1241115686814</v>
          </cell>
          <cell r="M196">
            <v>1747.9098853907867</v>
          </cell>
          <cell r="N196">
            <v>1633.524888162</v>
          </cell>
          <cell r="O196">
            <v>1670.8052530480002</v>
          </cell>
          <cell r="P196">
            <v>1711.9074707600003</v>
          </cell>
          <cell r="Q196">
            <v>1767.0822298820003</v>
          </cell>
          <cell r="R196">
            <v>1810.080929682</v>
          </cell>
          <cell r="S196">
            <v>1873.8196747260001</v>
          </cell>
          <cell r="T196">
            <v>1939.289658096</v>
          </cell>
          <cell r="U196">
            <v>2007.9663434759998</v>
          </cell>
          <cell r="V196">
            <v>2078.8553257140002</v>
          </cell>
          <cell r="W196">
            <v>2149.0870706599999</v>
          </cell>
          <cell r="X196">
            <v>2226.6892181419998</v>
          </cell>
          <cell r="Y196">
            <v>2300.7064222039999</v>
          </cell>
          <cell r="Z196">
            <v>2383.0877753619998</v>
          </cell>
          <cell r="AA196">
            <v>31246.452253789445</v>
          </cell>
        </row>
        <row r="197">
          <cell r="B197" t="str">
            <v>2.1.1 - I.S.S    (transp. Qd  1.3.)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495.77022732187373</v>
          </cell>
          <cell r="M197">
            <v>907.10346740000011</v>
          </cell>
          <cell r="N197">
            <v>933.28403939999998</v>
          </cell>
          <cell r="O197">
            <v>960.25563760000011</v>
          </cell>
          <cell r="P197">
            <v>988.06501200000002</v>
          </cell>
          <cell r="Q197">
            <v>1016.7088034000001</v>
          </cell>
          <cell r="R197">
            <v>1046.1840634</v>
          </cell>
          <cell r="S197">
            <v>1076.4868062</v>
          </cell>
          <cell r="T197">
            <v>1107.6636752000002</v>
          </cell>
          <cell r="U197">
            <v>1140.0611812</v>
          </cell>
          <cell r="V197">
            <v>1173.1256218000001</v>
          </cell>
          <cell r="W197">
            <v>1207.202642</v>
          </cell>
          <cell r="X197">
            <v>1242.4385654</v>
          </cell>
          <cell r="Y197">
            <v>1278.4294348000001</v>
          </cell>
          <cell r="Z197">
            <v>1315.5206794000001</v>
          </cell>
          <cell r="AA197">
            <v>15888.299856521875</v>
          </cell>
        </row>
        <row r="198">
          <cell r="B198" t="str">
            <v>2.1.2 - Cofins    (transp. Qd 1.3.)</v>
          </cell>
          <cell r="G198">
            <v>246.56118658333332</v>
          </cell>
          <cell r="H198">
            <v>472.03043243999997</v>
          </cell>
          <cell r="I198">
            <v>485.84974488000006</v>
          </cell>
          <cell r="J198">
            <v>499.61195040000001</v>
          </cell>
          <cell r="K198">
            <v>514.87597728000003</v>
          </cell>
          <cell r="L198">
            <v>543.96560312803138</v>
          </cell>
          <cell r="M198">
            <v>695.61946266474615</v>
          </cell>
          <cell r="N198">
            <v>575.54042363999986</v>
          </cell>
          <cell r="O198">
            <v>584.01338255999997</v>
          </cell>
          <cell r="P198">
            <v>594.93900719999999</v>
          </cell>
          <cell r="Q198">
            <v>616.74528204000001</v>
          </cell>
          <cell r="R198">
            <v>627.86043803999996</v>
          </cell>
          <cell r="S198">
            <v>655.34208372000001</v>
          </cell>
          <cell r="T198">
            <v>683.52820511999994</v>
          </cell>
          <cell r="U198">
            <v>713.34670871999992</v>
          </cell>
          <cell r="V198">
            <v>744.43537307999998</v>
          </cell>
          <cell r="W198">
            <v>774.1515852</v>
          </cell>
          <cell r="X198">
            <v>808.97313923999991</v>
          </cell>
          <cell r="Y198">
            <v>840.2276608799998</v>
          </cell>
          <cell r="Z198">
            <v>877.45240763999993</v>
          </cell>
          <cell r="AA198">
            <v>12555.070054456111</v>
          </cell>
        </row>
        <row r="199">
          <cell r="B199" t="str">
            <v>2.1.3 - Pis / Pasep    (transp. Qd 1.3.)</v>
          </cell>
          <cell r="G199">
            <v>76.927090213999989</v>
          </cell>
          <cell r="H199">
            <v>102.273260362</v>
          </cell>
          <cell r="I199">
            <v>105.267444724</v>
          </cell>
          <cell r="J199">
            <v>108.24925592</v>
          </cell>
          <cell r="K199">
            <v>128.86965411264194</v>
          </cell>
          <cell r="L199">
            <v>165.3882811187764</v>
          </cell>
          <cell r="M199">
            <v>145.18695532604025</v>
          </cell>
          <cell r="N199">
            <v>124.70042512199997</v>
          </cell>
          <cell r="O199">
            <v>126.536232888</v>
          </cell>
          <cell r="P199">
            <v>128.90345156000001</v>
          </cell>
          <cell r="Q199">
            <v>133.62814444200001</v>
          </cell>
          <cell r="R199">
            <v>136.036428242</v>
          </cell>
          <cell r="S199">
            <v>141.99078480600002</v>
          </cell>
          <cell r="T199">
            <v>148.09777777599996</v>
          </cell>
          <cell r="U199">
            <v>154.55845355599999</v>
          </cell>
          <cell r="V199">
            <v>161.29433083399999</v>
          </cell>
          <cell r="W199">
            <v>167.73284346</v>
          </cell>
          <cell r="X199">
            <v>175.27751350199998</v>
          </cell>
          <cell r="Y199">
            <v>182.04932652399998</v>
          </cell>
          <cell r="Z199">
            <v>190.11468832199998</v>
          </cell>
          <cell r="AA199">
            <v>2803.0823428114581</v>
          </cell>
        </row>
        <row r="200">
          <cell r="B200" t="str">
            <v>2.1.4 - CPMF    (transp Qd 1.3.)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</row>
        <row r="201">
          <cell r="B201" t="str">
            <v>3 -  RECEITA LIQUIDA    (1 - 2)</v>
          </cell>
          <cell r="G201">
            <v>11511.448679202666</v>
          </cell>
          <cell r="H201">
            <v>15155.044055198001</v>
          </cell>
          <cell r="I201">
            <v>15594.874306396001</v>
          </cell>
          <cell r="J201">
            <v>16043.870473680001</v>
          </cell>
          <cell r="K201">
            <v>16488.786944607356</v>
          </cell>
          <cell r="L201">
            <v>15792.712253752701</v>
          </cell>
          <cell r="M201">
            <v>16394.159462609216</v>
          </cell>
          <cell r="N201">
            <v>17032.155899837999</v>
          </cell>
          <cell r="O201">
            <v>17534.307498951999</v>
          </cell>
          <cell r="P201">
            <v>18049.392769239999</v>
          </cell>
          <cell r="Q201">
            <v>18567.093838118002</v>
          </cell>
          <cell r="R201">
            <v>19113.600338318</v>
          </cell>
          <cell r="S201">
            <v>19655.916449273998</v>
          </cell>
          <cell r="T201">
            <v>20213.983845904</v>
          </cell>
          <cell r="U201">
            <v>20793.257280523998</v>
          </cell>
          <cell r="V201">
            <v>21383.657110286</v>
          </cell>
          <cell r="W201">
            <v>21994.96576934</v>
          </cell>
          <cell r="X201">
            <v>22622.082089857999</v>
          </cell>
          <cell r="Y201">
            <v>23267.882273796</v>
          </cell>
          <cell r="Z201">
            <v>23927.325812637999</v>
          </cell>
          <cell r="AA201">
            <v>371136.51715153194</v>
          </cell>
        </row>
        <row r="202">
          <cell r="B202" t="str">
            <v>4 -  DESPESAS    (4.1)</v>
          </cell>
          <cell r="G202">
            <v>10891.322112506601</v>
          </cell>
          <cell r="H202">
            <v>11532.540515728269</v>
          </cell>
          <cell r="I202">
            <v>11732.328907777601</v>
          </cell>
          <cell r="J202">
            <v>11790.783655627311</v>
          </cell>
          <cell r="K202">
            <v>11929.218969104531</v>
          </cell>
          <cell r="L202">
            <v>12962.062620997925</v>
          </cell>
          <cell r="M202">
            <v>12478.092889217982</v>
          </cell>
          <cell r="N202">
            <v>12370.140298720746</v>
          </cell>
          <cell r="O202">
            <v>12419.214907135474</v>
          </cell>
          <cell r="P202">
            <v>12468.003315186068</v>
          </cell>
          <cell r="Q202">
            <v>13520.544637304929</v>
          </cell>
          <cell r="R202">
            <v>14187.337403871983</v>
          </cell>
          <cell r="S202">
            <v>13977.137477792161</v>
          </cell>
          <cell r="T202">
            <v>13921.408994226693</v>
          </cell>
          <cell r="U202">
            <v>16417.959644366401</v>
          </cell>
          <cell r="V202">
            <v>16273.422791883511</v>
          </cell>
          <cell r="W202">
            <v>18154.44088913106</v>
          </cell>
          <cell r="X202">
            <v>18807.812769480865</v>
          </cell>
          <cell r="Y202">
            <v>20020.911156039041</v>
          </cell>
          <cell r="Z202">
            <v>20773.63389088224</v>
          </cell>
          <cell r="AA202">
            <v>286628.31784698146</v>
          </cell>
        </row>
        <row r="203">
          <cell r="B203" t="str">
            <v>4.1 - Operacionais    (4.1.1+ .... + 4.1.10)</v>
          </cell>
          <cell r="G203">
            <v>10891.322112506601</v>
          </cell>
          <cell r="H203">
            <v>11532.540515728269</v>
          </cell>
          <cell r="I203">
            <v>11732.328907777601</v>
          </cell>
          <cell r="J203">
            <v>11790.783655627311</v>
          </cell>
          <cell r="K203">
            <v>11929.218969104531</v>
          </cell>
          <cell r="L203">
            <v>12962.062620997925</v>
          </cell>
          <cell r="M203">
            <v>12478.092889217982</v>
          </cell>
          <cell r="N203">
            <v>12370.140298720746</v>
          </cell>
          <cell r="O203">
            <v>12419.214907135474</v>
          </cell>
          <cell r="P203">
            <v>12468.003315186068</v>
          </cell>
          <cell r="Q203">
            <v>13520.544637304929</v>
          </cell>
          <cell r="R203">
            <v>14187.337403871983</v>
          </cell>
          <cell r="S203">
            <v>13977.137477792161</v>
          </cell>
          <cell r="T203">
            <v>13921.408994226693</v>
          </cell>
          <cell r="U203">
            <v>16417.959644366401</v>
          </cell>
          <cell r="V203">
            <v>16273.422791883511</v>
          </cell>
          <cell r="W203">
            <v>18154.44088913106</v>
          </cell>
          <cell r="X203">
            <v>18807.812769480865</v>
          </cell>
          <cell r="Y203">
            <v>20020.911156039041</v>
          </cell>
          <cell r="Z203">
            <v>20773.63389088224</v>
          </cell>
          <cell r="AA203">
            <v>286628.31784698146</v>
          </cell>
        </row>
        <row r="204">
          <cell r="B204" t="str">
            <v>4.1.1  -  Pessoal e Administradores    (Transp. Qd. 1.3.)</v>
          </cell>
          <cell r="G204">
            <v>5080</v>
          </cell>
          <cell r="H204">
            <v>5725</v>
          </cell>
          <cell r="I204">
            <v>5725</v>
          </cell>
          <cell r="J204">
            <v>5725</v>
          </cell>
          <cell r="K204">
            <v>5725</v>
          </cell>
          <cell r="L204">
            <v>5725</v>
          </cell>
          <cell r="M204">
            <v>5725</v>
          </cell>
          <cell r="N204">
            <v>5725</v>
          </cell>
          <cell r="O204">
            <v>5725</v>
          </cell>
          <cell r="P204">
            <v>5725</v>
          </cell>
          <cell r="Q204">
            <v>5875</v>
          </cell>
          <cell r="R204">
            <v>5875</v>
          </cell>
          <cell r="S204">
            <v>5875</v>
          </cell>
          <cell r="T204">
            <v>5875</v>
          </cell>
          <cell r="U204">
            <v>5875</v>
          </cell>
          <cell r="V204">
            <v>5875</v>
          </cell>
          <cell r="W204">
            <v>5875</v>
          </cell>
          <cell r="X204">
            <v>5875</v>
          </cell>
          <cell r="Y204">
            <v>5875</v>
          </cell>
          <cell r="Z204">
            <v>5875</v>
          </cell>
          <cell r="AA204">
            <v>115355</v>
          </cell>
        </row>
        <row r="205">
          <cell r="B205" t="str">
            <v>4.1.2  -  Conservação de Rotina    (Transp. Qd. 1.3.)</v>
          </cell>
          <cell r="G205">
            <v>1908</v>
          </cell>
          <cell r="H205">
            <v>2015</v>
          </cell>
          <cell r="I205">
            <v>2015</v>
          </cell>
          <cell r="J205">
            <v>2015</v>
          </cell>
          <cell r="K205">
            <v>2070</v>
          </cell>
          <cell r="L205">
            <v>2070</v>
          </cell>
          <cell r="M205">
            <v>2070</v>
          </cell>
          <cell r="N205">
            <v>2070</v>
          </cell>
          <cell r="O205">
            <v>2070</v>
          </cell>
          <cell r="P205">
            <v>2177</v>
          </cell>
          <cell r="Q205">
            <v>2177</v>
          </cell>
          <cell r="R205">
            <v>2177</v>
          </cell>
          <cell r="S205">
            <v>2177</v>
          </cell>
          <cell r="T205">
            <v>2177</v>
          </cell>
          <cell r="U205">
            <v>2177</v>
          </cell>
          <cell r="V205">
            <v>2177</v>
          </cell>
          <cell r="W205">
            <v>2177</v>
          </cell>
          <cell r="X205">
            <v>2177</v>
          </cell>
          <cell r="Y205">
            <v>2177</v>
          </cell>
          <cell r="Z205">
            <v>2177</v>
          </cell>
          <cell r="AA205">
            <v>42250</v>
          </cell>
        </row>
        <row r="206">
          <cell r="B206" t="str">
            <v>4.1.3  -  Consumo    (Transp. Qd. 1.3.)</v>
          </cell>
          <cell r="G206">
            <v>174</v>
          </cell>
          <cell r="H206">
            <v>174</v>
          </cell>
          <cell r="I206">
            <v>174</v>
          </cell>
          <cell r="J206">
            <v>174</v>
          </cell>
          <cell r="K206">
            <v>174</v>
          </cell>
          <cell r="L206">
            <v>174</v>
          </cell>
          <cell r="M206">
            <v>174</v>
          </cell>
          <cell r="N206">
            <v>174</v>
          </cell>
          <cell r="O206">
            <v>174</v>
          </cell>
          <cell r="P206">
            <v>174</v>
          </cell>
          <cell r="Q206">
            <v>174</v>
          </cell>
          <cell r="R206">
            <v>174</v>
          </cell>
          <cell r="S206">
            <v>174</v>
          </cell>
          <cell r="T206">
            <v>174</v>
          </cell>
          <cell r="U206">
            <v>174</v>
          </cell>
          <cell r="V206">
            <v>174</v>
          </cell>
          <cell r="W206">
            <v>174</v>
          </cell>
          <cell r="X206">
            <v>174</v>
          </cell>
          <cell r="Y206">
            <v>174</v>
          </cell>
          <cell r="Z206">
            <v>174</v>
          </cell>
          <cell r="AA206">
            <v>3480</v>
          </cell>
        </row>
        <row r="207">
          <cell r="B207" t="str">
            <v>4.1.4  -  Transportes    (Transp. Qd. 1.3.)</v>
          </cell>
          <cell r="G207">
            <v>287</v>
          </cell>
          <cell r="H207">
            <v>287</v>
          </cell>
          <cell r="I207">
            <v>287</v>
          </cell>
          <cell r="J207">
            <v>287</v>
          </cell>
          <cell r="K207">
            <v>287</v>
          </cell>
          <cell r="L207">
            <v>287</v>
          </cell>
          <cell r="M207">
            <v>287</v>
          </cell>
          <cell r="N207">
            <v>287</v>
          </cell>
          <cell r="O207">
            <v>287</v>
          </cell>
          <cell r="P207">
            <v>287</v>
          </cell>
          <cell r="Q207">
            <v>287</v>
          </cell>
          <cell r="R207">
            <v>287</v>
          </cell>
          <cell r="S207">
            <v>287</v>
          </cell>
          <cell r="T207">
            <v>287</v>
          </cell>
          <cell r="U207">
            <v>287</v>
          </cell>
          <cell r="V207">
            <v>287</v>
          </cell>
          <cell r="W207">
            <v>287</v>
          </cell>
          <cell r="X207">
            <v>287</v>
          </cell>
          <cell r="Y207">
            <v>287</v>
          </cell>
          <cell r="Z207">
            <v>287</v>
          </cell>
          <cell r="AA207">
            <v>5740</v>
          </cell>
        </row>
        <row r="208">
          <cell r="B208" t="str">
            <v>4.1.5  -  Diversas    (Transp. Qd. 1.3.)</v>
          </cell>
          <cell r="G208">
            <v>258</v>
          </cell>
          <cell r="H208">
            <v>258</v>
          </cell>
          <cell r="I208">
            <v>258</v>
          </cell>
          <cell r="J208">
            <v>258</v>
          </cell>
          <cell r="K208">
            <v>258</v>
          </cell>
          <cell r="L208">
            <v>258</v>
          </cell>
          <cell r="M208">
            <v>258</v>
          </cell>
          <cell r="N208">
            <v>258</v>
          </cell>
          <cell r="O208">
            <v>258</v>
          </cell>
          <cell r="P208">
            <v>258</v>
          </cell>
          <cell r="Q208">
            <v>258</v>
          </cell>
          <cell r="R208">
            <v>258</v>
          </cell>
          <cell r="S208">
            <v>258</v>
          </cell>
          <cell r="T208">
            <v>258</v>
          </cell>
          <cell r="U208">
            <v>258</v>
          </cell>
          <cell r="V208">
            <v>258</v>
          </cell>
          <cell r="W208">
            <v>258</v>
          </cell>
          <cell r="X208">
            <v>258</v>
          </cell>
          <cell r="Y208">
            <v>258</v>
          </cell>
          <cell r="Z208">
            <v>258</v>
          </cell>
          <cell r="AA208">
            <v>5160</v>
          </cell>
        </row>
        <row r="209">
          <cell r="B209" t="str">
            <v>4.1.6  -  Depreciação/Amortização    (Transp. Qd. 1.3.)</v>
          </cell>
          <cell r="G209">
            <v>1472.3982142857144</v>
          </cell>
          <cell r="H209">
            <v>1655.9196177944864</v>
          </cell>
          <cell r="I209">
            <v>1846.1181733500418</v>
          </cell>
          <cell r="J209">
            <v>1902.0069204088654</v>
          </cell>
          <cell r="K209">
            <v>1977.135725408865</v>
          </cell>
          <cell r="L209">
            <v>3015.1651430755319</v>
          </cell>
          <cell r="M209">
            <v>2497.7441202326745</v>
          </cell>
          <cell r="N209">
            <v>2377.9475154672168</v>
          </cell>
          <cell r="O209">
            <v>2421.7718994768843</v>
          </cell>
          <cell r="P209">
            <v>2601.0360985818029</v>
          </cell>
          <cell r="Q209">
            <v>3487.3972817012327</v>
          </cell>
          <cell r="R209">
            <v>4137.0369041850863</v>
          </cell>
          <cell r="S209">
            <v>3909.187344342065</v>
          </cell>
          <cell r="T209">
            <v>3835.2847512933949</v>
          </cell>
          <cell r="U209">
            <v>6312.9289097499068</v>
          </cell>
          <cell r="V209">
            <v>6149.0854048238152</v>
          </cell>
          <cell r="W209">
            <v>8010.1893018681612</v>
          </cell>
          <cell r="X209">
            <v>8642.9516400947687</v>
          </cell>
          <cell r="Y209">
            <v>9834.9875169297447</v>
          </cell>
          <cell r="Z209">
            <v>10565.987516929747</v>
          </cell>
          <cell r="AA209">
            <v>86652.28</v>
          </cell>
        </row>
        <row r="210">
          <cell r="B210" t="str">
            <v>4.1.7  -  Seguros    (transp. Qd 1.3.)</v>
          </cell>
          <cell r="G210">
            <v>304</v>
          </cell>
          <cell r="H210">
            <v>304</v>
          </cell>
          <cell r="I210">
            <v>304</v>
          </cell>
          <cell r="J210">
            <v>304</v>
          </cell>
          <cell r="K210">
            <v>304</v>
          </cell>
          <cell r="L210">
            <v>304</v>
          </cell>
          <cell r="M210">
            <v>304</v>
          </cell>
          <cell r="N210">
            <v>304</v>
          </cell>
          <cell r="O210">
            <v>304</v>
          </cell>
          <cell r="P210">
            <v>304</v>
          </cell>
          <cell r="Q210">
            <v>304</v>
          </cell>
          <cell r="R210">
            <v>304</v>
          </cell>
          <cell r="S210">
            <v>304</v>
          </cell>
          <cell r="T210">
            <v>304</v>
          </cell>
          <cell r="U210">
            <v>304</v>
          </cell>
          <cell r="V210">
            <v>304</v>
          </cell>
          <cell r="W210">
            <v>304</v>
          </cell>
          <cell r="X210">
            <v>304</v>
          </cell>
          <cell r="Y210">
            <v>304</v>
          </cell>
          <cell r="Z210">
            <v>304</v>
          </cell>
          <cell r="AA210">
            <v>6080</v>
          </cell>
        </row>
        <row r="211">
          <cell r="B211" t="str">
            <v xml:space="preserve">4.1.8  -  Garantias  (transp. Qd 1.3.)  </v>
          </cell>
          <cell r="G211">
            <v>159.89338559999999</v>
          </cell>
          <cell r="H211">
            <v>154.55006549378271</v>
          </cell>
          <cell r="I211">
            <v>150.4405895475588</v>
          </cell>
          <cell r="J211">
            <v>139.03438481844543</v>
          </cell>
          <cell r="K211">
            <v>132.91686641566551</v>
          </cell>
          <cell r="L211">
            <v>131.77198696275326</v>
          </cell>
          <cell r="M211">
            <v>130.89628854530989</v>
          </cell>
          <cell r="N211">
            <v>127.03195961353089</v>
          </cell>
          <cell r="O211">
            <v>116.09922509859052</v>
          </cell>
          <cell r="P211">
            <v>105.53300940426631</v>
          </cell>
          <cell r="Q211">
            <v>104.52687356369655</v>
          </cell>
          <cell r="R211">
            <v>103.99486164689655</v>
          </cell>
          <cell r="S211">
            <v>103.46284973009655</v>
          </cell>
          <cell r="T211">
            <v>102.93083781329655</v>
          </cell>
          <cell r="U211">
            <v>102.39882589649655</v>
          </cell>
          <cell r="V211">
            <v>101.86681397969654</v>
          </cell>
          <cell r="W211">
            <v>101.33480206289656</v>
          </cell>
          <cell r="X211">
            <v>100.80279014609656</v>
          </cell>
          <cell r="Y211">
            <v>100.27077822929655</v>
          </cell>
          <cell r="Z211">
            <v>99.738766312496551</v>
          </cell>
          <cell r="AA211">
            <v>2369.495960880869</v>
          </cell>
        </row>
        <row r="212">
          <cell r="B212" t="str">
            <v xml:space="preserve">4.1.9  -  Parc.Variável da Concessão   </v>
          </cell>
          <cell r="G212">
            <v>355.04810867999998</v>
          </cell>
          <cell r="H212">
            <v>471.88043243999994</v>
          </cell>
          <cell r="I212">
            <v>485.57974487999996</v>
          </cell>
          <cell r="J212">
            <v>499.55195039999995</v>
          </cell>
          <cell r="K212">
            <v>513.97597727999982</v>
          </cell>
          <cell r="L212">
            <v>509.9350909596414</v>
          </cell>
          <cell r="M212">
            <v>544.26208043999998</v>
          </cell>
          <cell r="N212">
            <v>559.97042363999992</v>
          </cell>
          <cell r="O212">
            <v>576.15338255999995</v>
          </cell>
          <cell r="P212">
            <v>592.83900719999997</v>
          </cell>
          <cell r="Q212">
            <v>610.02528203999998</v>
          </cell>
          <cell r="R212">
            <v>627.71043803999999</v>
          </cell>
          <cell r="S212">
            <v>645.89208371999996</v>
          </cell>
          <cell r="T212">
            <v>664.59820511999999</v>
          </cell>
          <cell r="U212">
            <v>684.03670871999998</v>
          </cell>
          <cell r="V212">
            <v>703.87537307999992</v>
          </cell>
          <cell r="W212">
            <v>724.32158519999996</v>
          </cell>
          <cell r="X212">
            <v>745.46313923999992</v>
          </cell>
          <cell r="Y212">
            <v>767.05766087999996</v>
          </cell>
          <cell r="Z212">
            <v>789.31240763999995</v>
          </cell>
          <cell r="AA212">
            <v>12071.48908215964</v>
          </cell>
        </row>
        <row r="213">
          <cell r="B213" t="str">
            <v xml:space="preserve">4.1.10 - Parcela Fixa da Concessão   </v>
          </cell>
          <cell r="G213">
            <v>892.98240394088668</v>
          </cell>
          <cell r="H213">
            <v>487.19039999999995</v>
          </cell>
          <cell r="I213">
            <v>487.19039999999995</v>
          </cell>
          <cell r="J213">
            <v>487.19039999999995</v>
          </cell>
          <cell r="K213">
            <v>487.19039999999995</v>
          </cell>
          <cell r="L213">
            <v>487.19039999999995</v>
          </cell>
          <cell r="M213">
            <v>487.19039999999995</v>
          </cell>
          <cell r="N213">
            <v>487.19039999999995</v>
          </cell>
          <cell r="O213">
            <v>487.19039999999995</v>
          </cell>
          <cell r="P213">
            <v>243.59519999999998</v>
          </cell>
          <cell r="Q213">
            <v>243.59519999999998</v>
          </cell>
          <cell r="R213">
            <v>243.59519999999998</v>
          </cell>
          <cell r="S213">
            <v>243.59519999999998</v>
          </cell>
          <cell r="T213">
            <v>243.59519999999998</v>
          </cell>
          <cell r="U213">
            <v>243.59519999999998</v>
          </cell>
          <cell r="V213">
            <v>243.59519999999998</v>
          </cell>
          <cell r="W213">
            <v>243.59519999999998</v>
          </cell>
          <cell r="X213">
            <v>243.59519999999998</v>
          </cell>
          <cell r="Y213">
            <v>243.59519999999998</v>
          </cell>
          <cell r="Z213">
            <v>243.59519999999998</v>
          </cell>
          <cell r="AA213">
            <v>7470.0528039408837</v>
          </cell>
        </row>
        <row r="214">
          <cell r="B214" t="str">
            <v>5 -  RESULTADO BRUTO OPERACIONAL     (3 - 4)</v>
          </cell>
          <cell r="G214">
            <v>620.1265666960644</v>
          </cell>
          <cell r="H214">
            <v>3622.5035394697315</v>
          </cell>
          <cell r="I214">
            <v>3862.5453986184002</v>
          </cell>
          <cell r="J214">
            <v>4253.0868180526904</v>
          </cell>
          <cell r="K214">
            <v>4559.567975502825</v>
          </cell>
          <cell r="L214">
            <v>2830.6496327547757</v>
          </cell>
          <cell r="M214">
            <v>3916.0665733912338</v>
          </cell>
          <cell r="N214">
            <v>4662.015601117253</v>
          </cell>
          <cell r="O214">
            <v>5115.0925918165249</v>
          </cell>
          <cell r="P214">
            <v>5581.3894540539313</v>
          </cell>
          <cell r="Q214">
            <v>5046.5492008130732</v>
          </cell>
          <cell r="R214">
            <v>4926.2629344460165</v>
          </cell>
          <cell r="S214">
            <v>5678.7789714818373</v>
          </cell>
          <cell r="T214">
            <v>6292.5748516773074</v>
          </cell>
          <cell r="U214">
            <v>4375.2976361575966</v>
          </cell>
          <cell r="V214">
            <v>5110.2343184024885</v>
          </cell>
          <cell r="W214">
            <v>3840.5248802089409</v>
          </cell>
          <cell r="X214">
            <v>3814.2693203771341</v>
          </cell>
          <cell r="Y214">
            <v>3246.9711177569588</v>
          </cell>
          <cell r="Z214">
            <v>3153.6919217557588</v>
          </cell>
          <cell r="AA214">
            <v>84508.199304550479</v>
          </cell>
        </row>
        <row r="215">
          <cell r="B215" t="str">
            <v>6 -  RESULTADO FINANCEIRO    (6.1)</v>
          </cell>
          <cell r="G215">
            <v>0</v>
          </cell>
          <cell r="H215">
            <v>5</v>
          </cell>
          <cell r="I215">
            <v>9</v>
          </cell>
          <cell r="J215">
            <v>2</v>
          </cell>
          <cell r="K215">
            <v>30</v>
          </cell>
          <cell r="L215">
            <v>248.00000000000003</v>
          </cell>
          <cell r="M215">
            <v>399.99999999999994</v>
          </cell>
          <cell r="N215">
            <v>519</v>
          </cell>
          <cell r="O215">
            <v>262</v>
          </cell>
          <cell r="P215">
            <v>70</v>
          </cell>
          <cell r="Q215">
            <v>224</v>
          </cell>
          <cell r="R215">
            <v>5</v>
          </cell>
          <cell r="S215">
            <v>315</v>
          </cell>
          <cell r="T215">
            <v>631</v>
          </cell>
          <cell r="U215">
            <v>977</v>
          </cell>
          <cell r="V215">
            <v>1352</v>
          </cell>
          <cell r="W215">
            <v>1661</v>
          </cell>
          <cell r="X215">
            <v>2117</v>
          </cell>
          <cell r="Y215">
            <v>2439</v>
          </cell>
          <cell r="Z215">
            <v>2938</v>
          </cell>
          <cell r="AA215">
            <v>14204</v>
          </cell>
        </row>
        <row r="216">
          <cell r="B216" t="str">
            <v>6.1 - Receitas    (Transp. Qd. 2B)</v>
          </cell>
          <cell r="G216">
            <v>0</v>
          </cell>
          <cell r="H216">
            <v>5</v>
          </cell>
          <cell r="I216">
            <v>9</v>
          </cell>
          <cell r="J216">
            <v>2</v>
          </cell>
          <cell r="K216">
            <v>30</v>
          </cell>
          <cell r="L216">
            <v>248.00000000000003</v>
          </cell>
          <cell r="M216">
            <v>399.99999999999994</v>
          </cell>
          <cell r="N216">
            <v>519</v>
          </cell>
          <cell r="O216">
            <v>262</v>
          </cell>
          <cell r="P216">
            <v>70</v>
          </cell>
          <cell r="Q216">
            <v>224</v>
          </cell>
          <cell r="R216">
            <v>5</v>
          </cell>
          <cell r="S216">
            <v>315</v>
          </cell>
          <cell r="T216">
            <v>631</v>
          </cell>
          <cell r="U216">
            <v>977</v>
          </cell>
          <cell r="V216">
            <v>1352</v>
          </cell>
          <cell r="W216">
            <v>1661</v>
          </cell>
          <cell r="X216">
            <v>2117</v>
          </cell>
          <cell r="Y216">
            <v>2439</v>
          </cell>
          <cell r="Z216">
            <v>2938</v>
          </cell>
          <cell r="AA216">
            <v>14204</v>
          </cell>
        </row>
        <row r="217">
          <cell r="B217" t="str">
            <v>7 -  RESULTADO OPERACIONAL    (5 + 6)</v>
          </cell>
          <cell r="G217">
            <v>620.1265666960644</v>
          </cell>
          <cell r="H217">
            <v>3627.5035394697315</v>
          </cell>
          <cell r="I217">
            <v>3871.5453986184002</v>
          </cell>
          <cell r="J217">
            <v>4255.0868180526904</v>
          </cell>
          <cell r="K217">
            <v>4589.567975502825</v>
          </cell>
          <cell r="L217">
            <v>3078.6496327547757</v>
          </cell>
          <cell r="M217">
            <v>4316.0665733912338</v>
          </cell>
          <cell r="N217">
            <v>5181.015601117253</v>
          </cell>
          <cell r="O217">
            <v>5377.0925918165249</v>
          </cell>
          <cell r="P217">
            <v>5651.3894540539313</v>
          </cell>
          <cell r="Q217">
            <v>5270.5492008130732</v>
          </cell>
          <cell r="R217">
            <v>4931.2629344460165</v>
          </cell>
          <cell r="S217">
            <v>5993.7789714818373</v>
          </cell>
          <cell r="T217">
            <v>6923.5748516773074</v>
          </cell>
          <cell r="U217">
            <v>5352.2976361575966</v>
          </cell>
          <cell r="V217">
            <v>6462.2343184024885</v>
          </cell>
          <cell r="W217">
            <v>5501.5248802089409</v>
          </cell>
          <cell r="X217">
            <v>5931.2693203771341</v>
          </cell>
          <cell r="Y217">
            <v>5685.9711177569588</v>
          </cell>
          <cell r="Z217">
            <v>6091.6919217557588</v>
          </cell>
          <cell r="AA217">
            <v>98712.199304550479</v>
          </cell>
        </row>
        <row r="218">
          <cell r="B218" t="str">
            <v>8 -  RESULTADO NÃO OPERACIONAL    (Tr. item 2, Qd. 3A)</v>
          </cell>
          <cell r="G218">
            <v>101.01348486052611</v>
          </cell>
          <cell r="H218">
            <v>141.01127104711153</v>
          </cell>
          <cell r="I218">
            <v>144.9890617256759</v>
          </cell>
          <cell r="J218">
            <v>150.0016850326308</v>
          </cell>
          <cell r="K218">
            <v>154.00416129702762</v>
          </cell>
          <cell r="L218">
            <v>157.97647622892904</v>
          </cell>
          <cell r="M218">
            <v>162.96939454848513</v>
          </cell>
          <cell r="N218">
            <v>167.98055722246036</v>
          </cell>
          <cell r="O218">
            <v>172.98959470713427</v>
          </cell>
          <cell r="P218">
            <v>177.99191999999999</v>
          </cell>
          <cell r="Q218">
            <v>182.99209037328092</v>
          </cell>
          <cell r="R218">
            <v>188.995030323593</v>
          </cell>
          <cell r="S218">
            <v>194.00471572181937</v>
          </cell>
          <cell r="T218">
            <v>200.01793075845507</v>
          </cell>
          <cell r="U218">
            <v>205.98422468415939</v>
          </cell>
          <cell r="V218">
            <v>211.99543672822023</v>
          </cell>
          <cell r="W218">
            <v>218.00135950110052</v>
          </cell>
          <cell r="X218">
            <v>224.9830839123463</v>
          </cell>
          <cell r="Y218">
            <v>231.01031535585713</v>
          </cell>
          <cell r="Z218">
            <v>238.03241525423726</v>
          </cell>
          <cell r="AA218">
            <v>3626.94420928305</v>
          </cell>
        </row>
        <row r="219">
          <cell r="B219" t="str">
            <v>9 -  RESULTADO ANTES CONTRIBUIÇÃO SOCIAL   (7 + 8)</v>
          </cell>
          <cell r="G219">
            <v>721.14005155659049</v>
          </cell>
          <cell r="H219">
            <v>3768.5148105168432</v>
          </cell>
          <cell r="I219">
            <v>4016.5344603440763</v>
          </cell>
          <cell r="J219">
            <v>4405.0885030853215</v>
          </cell>
          <cell r="K219">
            <v>4743.5721367998522</v>
          </cell>
          <cell r="L219">
            <v>3236.6261089837049</v>
          </cell>
          <cell r="M219">
            <v>4479.0359679397188</v>
          </cell>
          <cell r="N219">
            <v>5348.9961583397135</v>
          </cell>
          <cell r="O219">
            <v>5550.0821865236594</v>
          </cell>
          <cell r="P219">
            <v>5829.3813740539317</v>
          </cell>
          <cell r="Q219">
            <v>5453.5412911863541</v>
          </cell>
          <cell r="R219">
            <v>5120.2579647696093</v>
          </cell>
          <cell r="S219">
            <v>6187.7836872036569</v>
          </cell>
          <cell r="T219">
            <v>7123.5927824357623</v>
          </cell>
          <cell r="U219">
            <v>5558.2818608417556</v>
          </cell>
          <cell r="V219">
            <v>6674.2297551307083</v>
          </cell>
          <cell r="W219">
            <v>5719.5262397100414</v>
          </cell>
          <cell r="X219">
            <v>6156.2524042894802</v>
          </cell>
          <cell r="Y219">
            <v>5916.9814331128164</v>
          </cell>
          <cell r="Z219">
            <v>6329.7243370099959</v>
          </cell>
          <cell r="AA219">
            <v>102339.14351383352</v>
          </cell>
        </row>
        <row r="220">
          <cell r="B220" t="str">
            <v>10- CONTRIBUIÇÃO SOCIAL (Legislação vigente)</v>
          </cell>
          <cell r="G220">
            <v>57.691204124527282</v>
          </cell>
          <cell r="H220">
            <v>301.48118484134733</v>
          </cell>
          <cell r="I220">
            <v>321.32275682752612</v>
          </cell>
          <cell r="J220">
            <v>352.40708024682567</v>
          </cell>
          <cell r="K220">
            <v>379.48577094398809</v>
          </cell>
          <cell r="L220">
            <v>258.93008871869603</v>
          </cell>
          <cell r="M220">
            <v>358.32287743517725</v>
          </cell>
          <cell r="N220">
            <v>427.91969266717678</v>
          </cell>
          <cell r="O220">
            <v>444.0065749218931</v>
          </cell>
          <cell r="P220">
            <v>466.35050992431439</v>
          </cell>
          <cell r="Q220">
            <v>436.28330329490825</v>
          </cell>
          <cell r="R220">
            <v>409.62063718156872</v>
          </cell>
          <cell r="S220">
            <v>495.0226949762926</v>
          </cell>
          <cell r="T220">
            <v>569.88742259486105</v>
          </cell>
          <cell r="U220">
            <v>444.66254886734049</v>
          </cell>
          <cell r="V220">
            <v>533.93838041045683</v>
          </cell>
          <cell r="W220">
            <v>457.5620991768036</v>
          </cell>
          <cell r="X220">
            <v>492.50019234315863</v>
          </cell>
          <cell r="Y220">
            <v>473.35851464902532</v>
          </cell>
          <cell r="Z220">
            <v>506.37794696079942</v>
          </cell>
          <cell r="AA220">
            <v>8187.1314811066868</v>
          </cell>
        </row>
        <row r="221">
          <cell r="B221" t="str">
            <v>11- RESULTADO ANTES IMPOSTO DE RENDA    (9 - 10)</v>
          </cell>
          <cell r="G221">
            <v>663.44884743206319</v>
          </cell>
          <cell r="H221">
            <v>3467.0336256754958</v>
          </cell>
          <cell r="I221">
            <v>3695.2117035165502</v>
          </cell>
          <cell r="J221">
            <v>4052.6814228384956</v>
          </cell>
          <cell r="K221">
            <v>4364.0863658558637</v>
          </cell>
          <cell r="L221">
            <v>2977.6960202650089</v>
          </cell>
          <cell r="M221">
            <v>4120.7130905045415</v>
          </cell>
          <cell r="N221">
            <v>4921.0764656725369</v>
          </cell>
          <cell r="O221">
            <v>5106.0756116017665</v>
          </cell>
          <cell r="P221">
            <v>5363.0308641296169</v>
          </cell>
          <cell r="Q221">
            <v>5017.2579878914457</v>
          </cell>
          <cell r="R221">
            <v>4710.6373275880405</v>
          </cell>
          <cell r="S221">
            <v>5692.7609922273641</v>
          </cell>
          <cell r="T221">
            <v>6553.7053598409011</v>
          </cell>
          <cell r="U221">
            <v>5113.6193119744148</v>
          </cell>
          <cell r="V221">
            <v>6140.291374720251</v>
          </cell>
          <cell r="W221">
            <v>5261.9641405332377</v>
          </cell>
          <cell r="X221">
            <v>5663.7522119463219</v>
          </cell>
          <cell r="Y221">
            <v>5443.6229184637914</v>
          </cell>
          <cell r="Z221">
            <v>5823.3463900491961</v>
          </cell>
          <cell r="AA221">
            <v>94152.012032726838</v>
          </cell>
        </row>
        <row r="222">
          <cell r="B222" t="str">
            <v>12- IMPOSTO DE RENDA (Legislação vigente)</v>
          </cell>
          <cell r="G222">
            <v>156.28501288914777</v>
          </cell>
          <cell r="H222">
            <v>918.12870262921047</v>
          </cell>
          <cell r="I222">
            <v>980.13361508601906</v>
          </cell>
          <cell r="J222">
            <v>1077.2721257713301</v>
          </cell>
          <cell r="K222">
            <v>1161.8930341999624</v>
          </cell>
          <cell r="L222">
            <v>785.1565272459253</v>
          </cell>
          <cell r="M222">
            <v>1095.7589919849293</v>
          </cell>
          <cell r="N222">
            <v>1313.2490395849277</v>
          </cell>
          <cell r="O222">
            <v>1363.5205466309158</v>
          </cell>
          <cell r="P222">
            <v>1433.3453435134827</v>
          </cell>
          <cell r="Q222">
            <v>1339.3853227965883</v>
          </cell>
          <cell r="R222">
            <v>1256.0644911924019</v>
          </cell>
          <cell r="S222">
            <v>1522.9459218009142</v>
          </cell>
          <cell r="T222">
            <v>1756.8981956089408</v>
          </cell>
          <cell r="U222">
            <v>1365.5704652104391</v>
          </cell>
          <cell r="V222">
            <v>1644.5574387826773</v>
          </cell>
          <cell r="W222">
            <v>1405.8815599275101</v>
          </cell>
          <cell r="X222">
            <v>1515.06310107237</v>
          </cell>
          <cell r="Y222">
            <v>1455.2453582782039</v>
          </cell>
          <cell r="Z222">
            <v>1558.4310842524987</v>
          </cell>
          <cell r="AA222">
            <v>25104.785878458399</v>
          </cell>
        </row>
        <row r="223">
          <cell r="B223" t="str">
            <v>13- RESULTADO DE EXERCÍCIO    (11 - 12)</v>
          </cell>
          <cell r="G223">
            <v>507.16383454291542</v>
          </cell>
          <cell r="H223">
            <v>2548.9049230462851</v>
          </cell>
          <cell r="I223">
            <v>2715.0780884305314</v>
          </cell>
          <cell r="J223">
            <v>2975.4092970671654</v>
          </cell>
          <cell r="K223">
            <v>3202.1933316559016</v>
          </cell>
          <cell r="L223">
            <v>2192.5394930190837</v>
          </cell>
          <cell r="M223">
            <v>3024.9540985196122</v>
          </cell>
          <cell r="N223">
            <v>3607.8274260876092</v>
          </cell>
          <cell r="O223">
            <v>3742.5550649708507</v>
          </cell>
          <cell r="P223">
            <v>3929.6855206161345</v>
          </cell>
          <cell r="Q223">
            <v>3677.8726650948574</v>
          </cell>
          <cell r="R223">
            <v>3454.5728363956387</v>
          </cell>
          <cell r="S223">
            <v>4169.8150704264499</v>
          </cell>
          <cell r="T223">
            <v>4796.8071642319601</v>
          </cell>
          <cell r="U223">
            <v>3748.0488467639757</v>
          </cell>
          <cell r="V223">
            <v>4495.7339359375737</v>
          </cell>
          <cell r="W223">
            <v>3856.0825806057273</v>
          </cell>
          <cell r="X223">
            <v>4148.6891108739519</v>
          </cell>
          <cell r="Y223">
            <v>3988.3775601855878</v>
          </cell>
          <cell r="Z223">
            <v>4264.9153057966978</v>
          </cell>
          <cell r="AA223">
            <v>69047.226154268443</v>
          </cell>
        </row>
        <row r="224">
          <cell r="B224" t="str">
            <v>Obs.: este demonstrativo de resultados retrata o projeto original mais os fatores de desequilibrio do contrato original</v>
          </cell>
        </row>
        <row r="226">
          <cell r="B226" t="str">
            <v>DEMONSTRATIVO DE RESULTADOS COM FATORES DE DESEQUILIBRIO NA EXTENSÃO DO PERIODO CONTRATUAL (MIlhares de Reais)</v>
          </cell>
        </row>
        <row r="228">
          <cell r="B228" t="str">
            <v>DISCRIMINAÇÃO</v>
          </cell>
          <cell r="G228">
            <v>21</v>
          </cell>
          <cell r="H228">
            <v>22</v>
          </cell>
          <cell r="I228">
            <v>23</v>
          </cell>
          <cell r="J228">
            <v>24</v>
          </cell>
          <cell r="K228">
            <v>25</v>
          </cell>
          <cell r="L228">
            <v>26</v>
          </cell>
          <cell r="M228">
            <v>27</v>
          </cell>
          <cell r="N228">
            <v>28</v>
          </cell>
          <cell r="O228">
            <v>29</v>
          </cell>
          <cell r="P228">
            <v>30</v>
          </cell>
          <cell r="Q228">
            <v>31</v>
          </cell>
          <cell r="R228">
            <v>32</v>
          </cell>
          <cell r="S228">
            <v>33</v>
          </cell>
          <cell r="T228">
            <v>34</v>
          </cell>
          <cell r="U228">
            <v>35</v>
          </cell>
          <cell r="V228">
            <v>36</v>
          </cell>
          <cell r="W228">
            <v>37</v>
          </cell>
          <cell r="X228">
            <v>38</v>
          </cell>
          <cell r="Y228">
            <v>39</v>
          </cell>
          <cell r="Z228">
            <v>40</v>
          </cell>
          <cell r="AA228" t="str">
            <v>TOTAL</v>
          </cell>
        </row>
        <row r="229">
          <cell r="B229" t="str">
            <v>1 -  RECEITA BRUTA    (1.1)</v>
          </cell>
          <cell r="G229">
            <v>27040.18286063206</v>
          </cell>
          <cell r="H229">
            <v>27837.212083353701</v>
          </cell>
          <cell r="I229">
            <v>28657.734327004469</v>
          </cell>
          <cell r="J229">
            <v>29502.442065607454</v>
          </cell>
          <cell r="K229">
            <v>30372.048184365471</v>
          </cell>
          <cell r="L229">
            <v>31267.286581295575</v>
          </cell>
          <cell r="M229">
            <v>32188.912786597142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206865.81888885589</v>
          </cell>
        </row>
        <row r="230">
          <cell r="B230" t="str">
            <v>1.1 - Operacionais    (1.1.1 + 1.1.2)</v>
          </cell>
          <cell r="G230">
            <v>27040.18286063206</v>
          </cell>
          <cell r="H230">
            <v>27837.212083353701</v>
          </cell>
          <cell r="I230">
            <v>28657.734327004469</v>
          </cell>
          <cell r="J230">
            <v>29502.442065607454</v>
          </cell>
          <cell r="K230">
            <v>30372.048184365471</v>
          </cell>
          <cell r="L230">
            <v>31267.286581295575</v>
          </cell>
          <cell r="M230">
            <v>32188.912786597142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206865.81888885589</v>
          </cell>
        </row>
        <row r="231">
          <cell r="B231" t="str">
            <v>1.1.1 - Receitas de  Pedágios    (Transp. Qd.2.1.1.2)</v>
          </cell>
          <cell r="G231">
            <v>26725.615819442763</v>
          </cell>
          <cell r="H231">
            <v>27513.372947902866</v>
          </cell>
          <cell r="I231">
            <v>28324.349795513026</v>
          </cell>
          <cell r="J231">
            <v>29159.230780525933</v>
          </cell>
          <cell r="K231">
            <v>30018.720494924273</v>
          </cell>
          <cell r="L231">
            <v>30903.544299056211</v>
          </cell>
          <cell r="M231">
            <v>31814.448933798198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204459.28307116329</v>
          </cell>
        </row>
        <row r="232">
          <cell r="B232" t="str">
            <v>1.1.2 - Outras Receitas Operacionais    (calculado 2.1.2.)</v>
          </cell>
          <cell r="G232">
            <v>314.56704118929804</v>
          </cell>
          <cell r="H232">
            <v>323.83913545083408</v>
          </cell>
          <cell r="I232">
            <v>333.38453149144334</v>
          </cell>
          <cell r="J232">
            <v>343.21128508151992</v>
          </cell>
          <cell r="K232">
            <v>353.32768944119908</v>
          </cell>
          <cell r="L232">
            <v>363.74228223936217</v>
          </cell>
          <cell r="M232">
            <v>374.46385279894298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2406.5358176925993</v>
          </cell>
        </row>
        <row r="233">
          <cell r="B233" t="str">
            <v>2 -  DEDUÇÕES DA RECEITA    (2.1)</v>
          </cell>
          <cell r="G233">
            <v>2423.0835471849514</v>
          </cell>
          <cell r="H233">
            <v>2494.5057119741609</v>
          </cell>
          <cell r="I233">
            <v>2568.0330974558647</v>
          </cell>
          <cell r="J233">
            <v>2643.7277565540708</v>
          </cell>
          <cell r="K233">
            <v>2721.6535712482341</v>
          </cell>
          <cell r="L233">
            <v>2801.8763064860118</v>
          </cell>
          <cell r="M233">
            <v>2884.4636656851249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18537.343656588419</v>
          </cell>
        </row>
        <row r="234">
          <cell r="B234" t="str">
            <v>2.1 - Tributos sobre Faturamento    (2.1.1+ .... + 2.1.4)</v>
          </cell>
          <cell r="G234">
            <v>2423.0835471849514</v>
          </cell>
          <cell r="H234">
            <v>2494.5057119741609</v>
          </cell>
          <cell r="I234">
            <v>2568.0330974558647</v>
          </cell>
          <cell r="J234">
            <v>2643.7277565540708</v>
          </cell>
          <cell r="K234">
            <v>2721.6535712482341</v>
          </cell>
          <cell r="L234">
            <v>2801.8763064860118</v>
          </cell>
          <cell r="M234">
            <v>2884.4636656851249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18537.343656588419</v>
          </cell>
        </row>
        <row r="235">
          <cell r="B235" t="str">
            <v>2.1.1 - I.S.S    (transp. Qd  1.3.)</v>
          </cell>
          <cell r="G235">
            <v>1352.0091430316031</v>
          </cell>
          <cell r="H235">
            <v>1391.8606041676851</v>
          </cell>
          <cell r="I235">
            <v>1432.8867163502237</v>
          </cell>
          <cell r="J235">
            <v>1475.1221032803728</v>
          </cell>
          <cell r="K235">
            <v>1518.6024092182736</v>
          </cell>
          <cell r="L235">
            <v>1563.3643290647788</v>
          </cell>
          <cell r="M235">
            <v>1609.4456393298572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10343.290944442793</v>
          </cell>
        </row>
        <row r="236">
          <cell r="B236" t="str">
            <v>2.1.2 - Cofins    (transp. Qd 1.3.)</v>
          </cell>
          <cell r="G236">
            <v>880.33512670138214</v>
          </cell>
          <cell r="H236">
            <v>906.28365025189771</v>
          </cell>
          <cell r="I236">
            <v>932.9970255662804</v>
          </cell>
          <cell r="J236">
            <v>960.49779721125867</v>
          </cell>
          <cell r="K236">
            <v>988.80917427120062</v>
          </cell>
          <cell r="L236">
            <v>1017.9550499352598</v>
          </cell>
          <cell r="M236">
            <v>1047.9600216618639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6734.8378455991433</v>
          </cell>
        </row>
        <row r="237">
          <cell r="B237" t="str">
            <v>2.1.3 - Pis / Pasep    (transp. Qd 1.3.)</v>
          </cell>
          <cell r="G237">
            <v>190.73927745196613</v>
          </cell>
          <cell r="H237">
            <v>196.36145755457784</v>
          </cell>
          <cell r="I237">
            <v>202.14935553936076</v>
          </cell>
          <cell r="J237">
            <v>208.10785606243937</v>
          </cell>
          <cell r="K237">
            <v>214.24198775876013</v>
          </cell>
          <cell r="L237">
            <v>220.55692748597295</v>
          </cell>
          <cell r="M237">
            <v>227.05800469340386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1459.2148665464811</v>
          </cell>
        </row>
        <row r="238">
          <cell r="B238" t="str">
            <v>2.1.4 - CPMF    (transp Qd 1.3.)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B239" t="str">
            <v>3 -  RECEITA LIQUIDA    (1 - 2)</v>
          </cell>
          <cell r="G239">
            <v>24617.099313447106</v>
          </cell>
          <cell r="H239">
            <v>25342.70637137954</v>
          </cell>
          <cell r="I239">
            <v>26089.701229548606</v>
          </cell>
          <cell r="J239">
            <v>26858.714309053383</v>
          </cell>
          <cell r="K239">
            <v>27650.394613117238</v>
          </cell>
          <cell r="L239">
            <v>28465.410274809565</v>
          </cell>
          <cell r="M239">
            <v>29304.449120912017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188328.47523226746</v>
          </cell>
        </row>
        <row r="240">
          <cell r="B240" t="str">
            <v>4 -  DESPESAS    (4.1)</v>
          </cell>
          <cell r="G240">
            <v>9958.2810617557243</v>
          </cell>
          <cell r="H240">
            <v>9982.3660096196145</v>
          </cell>
          <cell r="I240">
            <v>10007.160878987153</v>
          </cell>
          <cell r="J240">
            <v>10032.686595315352</v>
          </cell>
          <cell r="K240">
            <v>10058.964700854431</v>
          </cell>
          <cell r="L240">
            <v>10086.017372828223</v>
          </cell>
          <cell r="M240">
            <v>10113.867442150507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70239.344061511001</v>
          </cell>
        </row>
        <row r="241">
          <cell r="B241" t="str">
            <v>4.1 - Operacionais    (4.1.1+ .... + 4.1.10)</v>
          </cell>
          <cell r="G241">
            <v>9958.2810617557243</v>
          </cell>
          <cell r="H241">
            <v>9982.3660096196145</v>
          </cell>
          <cell r="I241">
            <v>10007.160878987153</v>
          </cell>
          <cell r="J241">
            <v>10032.686595315352</v>
          </cell>
          <cell r="K241">
            <v>10058.964700854431</v>
          </cell>
          <cell r="L241">
            <v>10086.017372828223</v>
          </cell>
          <cell r="M241">
            <v>10113.867442150507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70239.344061511001</v>
          </cell>
        </row>
        <row r="242">
          <cell r="B242" t="str">
            <v>4.1.1  -  Pessoal e Administradores    (Transp. Qd. 1.3.)</v>
          </cell>
          <cell r="G242">
            <v>5875</v>
          </cell>
          <cell r="H242">
            <v>5875</v>
          </cell>
          <cell r="I242">
            <v>5875</v>
          </cell>
          <cell r="J242">
            <v>5875</v>
          </cell>
          <cell r="K242">
            <v>5875</v>
          </cell>
          <cell r="L242">
            <v>5875</v>
          </cell>
          <cell r="M242">
            <v>5875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41125</v>
          </cell>
        </row>
        <row r="243">
          <cell r="B243" t="str">
            <v>4.1.2  -  Conservação de Rotina    (Transp. Qd. 1.3.)</v>
          </cell>
          <cell r="G243">
            <v>2177</v>
          </cell>
          <cell r="H243">
            <v>2177</v>
          </cell>
          <cell r="I243">
            <v>2177</v>
          </cell>
          <cell r="J243">
            <v>2177</v>
          </cell>
          <cell r="K243">
            <v>2177</v>
          </cell>
          <cell r="L243">
            <v>2177</v>
          </cell>
          <cell r="M243">
            <v>2177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15239</v>
          </cell>
        </row>
        <row r="244">
          <cell r="B244" t="str">
            <v>4.1.3  -  Consumo    (Transp. Qd. 1.3.)</v>
          </cell>
          <cell r="G244">
            <v>174</v>
          </cell>
          <cell r="H244">
            <v>174</v>
          </cell>
          <cell r="I244">
            <v>174</v>
          </cell>
          <cell r="J244">
            <v>174</v>
          </cell>
          <cell r="K244">
            <v>174</v>
          </cell>
          <cell r="L244">
            <v>174</v>
          </cell>
          <cell r="M244">
            <v>174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1218</v>
          </cell>
        </row>
        <row r="245">
          <cell r="B245" t="str">
            <v>4.1.4  -  Transportes    (Transp. Qd. 1.3.)</v>
          </cell>
          <cell r="G245">
            <v>287</v>
          </cell>
          <cell r="H245">
            <v>287</v>
          </cell>
          <cell r="I245">
            <v>287</v>
          </cell>
          <cell r="J245">
            <v>287</v>
          </cell>
          <cell r="K245">
            <v>287</v>
          </cell>
          <cell r="L245">
            <v>287</v>
          </cell>
          <cell r="M245">
            <v>287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2009</v>
          </cell>
        </row>
        <row r="246">
          <cell r="B246" t="str">
            <v>4.1.5  -  Diversas    (Transp. Qd. 1.3.)</v>
          </cell>
          <cell r="G246">
            <v>258</v>
          </cell>
          <cell r="H246">
            <v>258</v>
          </cell>
          <cell r="I246">
            <v>258</v>
          </cell>
          <cell r="J246">
            <v>258</v>
          </cell>
          <cell r="K246">
            <v>258</v>
          </cell>
          <cell r="L246">
            <v>258</v>
          </cell>
          <cell r="M246">
            <v>258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1806</v>
          </cell>
        </row>
        <row r="247">
          <cell r="B247" t="str">
            <v>4.1.6  -  Depreciação/Amortização    (Transp. Qd. 1.3.)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B248" t="str">
            <v>4.1.7  -  Seguros    (transp. Qd 1.3.)</v>
          </cell>
          <cell r="G248">
            <v>304</v>
          </cell>
          <cell r="H248">
            <v>304</v>
          </cell>
          <cell r="I248">
            <v>304</v>
          </cell>
          <cell r="J248">
            <v>304</v>
          </cell>
          <cell r="K248">
            <v>304</v>
          </cell>
          <cell r="L248">
            <v>304</v>
          </cell>
          <cell r="M248">
            <v>304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2128</v>
          </cell>
        </row>
        <row r="249">
          <cell r="B249" t="str">
            <v xml:space="preserve">4.1.8  -  Garantias  (transp. Qd 1.3.)  </v>
          </cell>
          <cell r="G249">
            <v>72.075575936762036</v>
          </cell>
          <cell r="H249">
            <v>72.249647119004436</v>
          </cell>
          <cell r="I249">
            <v>72.428849177017767</v>
          </cell>
          <cell r="J249">
            <v>72.613333347128673</v>
          </cell>
          <cell r="K249">
            <v>72.803255323465422</v>
          </cell>
          <cell r="L249">
            <v>72.998775389354961</v>
          </cell>
          <cell r="M249">
            <v>73.200058552592807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508.36949484532607</v>
          </cell>
        </row>
        <row r="250">
          <cell r="B250" t="str">
            <v xml:space="preserve">4.1.9  -  Parc.Variável da Concessão   </v>
          </cell>
          <cell r="G250">
            <v>811.20548581896173</v>
          </cell>
          <cell r="H250">
            <v>835.11636250061099</v>
          </cell>
          <cell r="I250">
            <v>859.73202981013401</v>
          </cell>
          <cell r="J250">
            <v>885.07326196822362</v>
          </cell>
          <cell r="K250">
            <v>911.1614455309641</v>
          </cell>
          <cell r="L250">
            <v>938.01859743886723</v>
          </cell>
          <cell r="M250">
            <v>965.66738359791418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6205.9745666656754</v>
          </cell>
        </row>
        <row r="251">
          <cell r="B251" t="str">
            <v xml:space="preserve">4.1.10 - Parcela Fixa da Concessão  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B252" t="str">
            <v>5 -  RESULTADO BRUTO OPERACIONAL     (3 - 4)</v>
          </cell>
          <cell r="G252">
            <v>14658.818251691382</v>
          </cell>
          <cell r="H252">
            <v>15360.340361759925</v>
          </cell>
          <cell r="I252">
            <v>16082.540350561452</v>
          </cell>
          <cell r="J252">
            <v>16826.027713738033</v>
          </cell>
          <cell r="K252">
            <v>17591.429912262807</v>
          </cell>
          <cell r="L252">
            <v>18379.392901981344</v>
          </cell>
          <cell r="M252">
            <v>19190.581678761511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118089.13117075646</v>
          </cell>
        </row>
        <row r="253">
          <cell r="B253" t="str">
            <v>6 -  RESULTADO FINANCEIRO    (6.1)</v>
          </cell>
          <cell r="G253">
            <v>2304.3213627473447</v>
          </cell>
          <cell r="H253">
            <v>2372.2429250428913</v>
          </cell>
          <cell r="I253">
            <v>2442.1665252048783</v>
          </cell>
          <cell r="J253">
            <v>2514.1511747678346</v>
          </cell>
          <cell r="K253">
            <v>2588.2576246745516</v>
          </cell>
          <cell r="L253">
            <v>2664.5484165464195</v>
          </cell>
          <cell r="M253">
            <v>2743.0879354649883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17628.775964448909</v>
          </cell>
        </row>
        <row r="254">
          <cell r="B254" t="str">
            <v>6.1 - Receitas    (Transp. Qd. 2B)</v>
          </cell>
          <cell r="G254">
            <v>2304.3213627473447</v>
          </cell>
          <cell r="H254">
            <v>2372.2429250428913</v>
          </cell>
          <cell r="I254">
            <v>2442.1665252048783</v>
          </cell>
          <cell r="J254">
            <v>2514.1511747678346</v>
          </cell>
          <cell r="K254">
            <v>2588.2576246745516</v>
          </cell>
          <cell r="L254">
            <v>2664.5484165464195</v>
          </cell>
          <cell r="M254">
            <v>2743.0879354649883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17628.775964448909</v>
          </cell>
        </row>
        <row r="255">
          <cell r="B255" t="str">
            <v>7 -  RESULTADO OPERACIONAL    (5 + 6)</v>
          </cell>
          <cell r="G255">
            <v>16963.139614438725</v>
          </cell>
          <cell r="H255">
            <v>17732.583286802816</v>
          </cell>
          <cell r="I255">
            <v>18524.706875766329</v>
          </cell>
          <cell r="J255">
            <v>19340.178888505867</v>
          </cell>
          <cell r="K255">
            <v>20179.687536937359</v>
          </cell>
          <cell r="L255">
            <v>21043.941318527763</v>
          </cell>
          <cell r="M255">
            <v>21933.669614226499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135717.90713520537</v>
          </cell>
        </row>
        <row r="256">
          <cell r="B256" t="str">
            <v>8 -  RESULTADO NÃO OPERACIONAL    (Tr. item 2, Qd. 3A)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B257" t="str">
            <v>9 -  RESULTADO ANTES CONTRIBUIÇÃO SOCIAL   (7 + 8)</v>
          </cell>
          <cell r="G257">
            <v>16963.139614438725</v>
          </cell>
          <cell r="H257">
            <v>17732.583286802816</v>
          </cell>
          <cell r="I257">
            <v>18524.706875766329</v>
          </cell>
          <cell r="J257">
            <v>19340.178888505867</v>
          </cell>
          <cell r="K257">
            <v>20179.687536937359</v>
          </cell>
          <cell r="L257">
            <v>21043.941318527763</v>
          </cell>
          <cell r="M257">
            <v>21933.669614226499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135717.90713520537</v>
          </cell>
        </row>
        <row r="258">
          <cell r="B258" t="str">
            <v>10- CONTRIBUIÇÃO SOCIAL (Legislação vigente)</v>
          </cell>
          <cell r="G258">
            <v>1357.051169155098</v>
          </cell>
          <cell r="H258">
            <v>1418.6066629442253</v>
          </cell>
          <cell r="I258">
            <v>1481.9765500613064</v>
          </cell>
          <cell r="J258">
            <v>1547.2143110804693</v>
          </cell>
          <cell r="K258">
            <v>1614.3750029549888</v>
          </cell>
          <cell r="L258">
            <v>1683.515305482221</v>
          </cell>
          <cell r="M258">
            <v>1754.69356913812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10857.432570816429</v>
          </cell>
        </row>
        <row r="259">
          <cell r="B259" t="str">
            <v>11- RESULTADO ANTES IMPOSTO DE RENDA    (9 - 10)</v>
          </cell>
          <cell r="G259">
            <v>15606.088445283627</v>
          </cell>
          <cell r="H259">
            <v>16313.976623858591</v>
          </cell>
          <cell r="I259">
            <v>17042.730325705023</v>
          </cell>
          <cell r="J259">
            <v>17792.964577425399</v>
          </cell>
          <cell r="K259">
            <v>18565.312533982371</v>
          </cell>
          <cell r="L259">
            <v>19360.42601304554</v>
          </cell>
          <cell r="M259">
            <v>20178.97604508838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124860.47456438895</v>
          </cell>
        </row>
        <row r="260">
          <cell r="B260" t="str">
            <v>12- IMPOSTO DE RENDA (Legislação vigente)</v>
          </cell>
          <cell r="G260">
            <v>4216.7849036096814</v>
          </cell>
          <cell r="H260">
            <v>4409.1458217007039</v>
          </cell>
          <cell r="I260">
            <v>4607.1767189415823</v>
          </cell>
          <cell r="J260">
            <v>4811.0447221264667</v>
          </cell>
          <cell r="K260">
            <v>5020.9218842343398</v>
          </cell>
          <cell r="L260">
            <v>5236.9853296319407</v>
          </cell>
          <cell r="M260">
            <v>5459.4174035566248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33761.476783801336</v>
          </cell>
        </row>
        <row r="261">
          <cell r="B261" t="str">
            <v>13- RESULTADO DE EXERCÍCIO    (11 - 12)</v>
          </cell>
          <cell r="G261">
            <v>11389.303541673946</v>
          </cell>
          <cell r="H261">
            <v>11904.830802157887</v>
          </cell>
          <cell r="I261">
            <v>12435.55360676344</v>
          </cell>
          <cell r="J261">
            <v>12981.919855298933</v>
          </cell>
          <cell r="K261">
            <v>13544.390649748031</v>
          </cell>
          <cell r="L261">
            <v>14123.440683413599</v>
          </cell>
          <cell r="M261">
            <v>14719.558641531756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91098.997780587611</v>
          </cell>
        </row>
        <row r="262">
          <cell r="B262" t="str">
            <v>Obs.: este demonstrativo de resultados retrata a extensão necessaria para o reestabelecimento do equilibrio do contrato original</v>
          </cell>
        </row>
        <row r="264">
          <cell r="B264" t="str">
            <v>FLUXO DE CAIXA COM FATORES DE DESEQUILIBRIO NO PERIODO CONTRATUAL (MIlhares de Reais)</v>
          </cell>
        </row>
        <row r="266">
          <cell r="B266" t="str">
            <v>DISCRIMINAÇÃO</v>
          </cell>
          <cell r="G266">
            <v>1</v>
          </cell>
          <cell r="H266">
            <v>2</v>
          </cell>
          <cell r="I266">
            <v>3</v>
          </cell>
          <cell r="J266">
            <v>4</v>
          </cell>
          <cell r="K266">
            <v>5</v>
          </cell>
          <cell r="L266">
            <v>6</v>
          </cell>
          <cell r="M266">
            <v>7</v>
          </cell>
          <cell r="N266">
            <v>8</v>
          </cell>
          <cell r="O266">
            <v>9</v>
          </cell>
          <cell r="P266">
            <v>10</v>
          </cell>
          <cell r="Q266">
            <v>11</v>
          </cell>
          <cell r="R266">
            <v>12</v>
          </cell>
          <cell r="S266">
            <v>13</v>
          </cell>
          <cell r="T266">
            <v>14</v>
          </cell>
          <cell r="U266">
            <v>15</v>
          </cell>
          <cell r="V266">
            <v>16</v>
          </cell>
          <cell r="W266">
            <v>17</v>
          </cell>
          <cell r="X266">
            <v>18</v>
          </cell>
          <cell r="Y266">
            <v>19</v>
          </cell>
          <cell r="Z266">
            <v>20</v>
          </cell>
          <cell r="AA266" t="str">
            <v>TOTAL</v>
          </cell>
        </row>
        <row r="267">
          <cell r="B267" t="str">
            <v xml:space="preserve">1.  INGRESSOS     (1.1.) </v>
          </cell>
          <cell r="G267">
            <v>11935.950440860526</v>
          </cell>
          <cell r="H267">
            <v>15875.359019047111</v>
          </cell>
          <cell r="I267">
            <v>16339.980557725676</v>
          </cell>
          <cell r="J267">
            <v>16803.733365032633</v>
          </cell>
          <cell r="K267">
            <v>17316.536737297025</v>
          </cell>
          <cell r="L267">
            <v>17403.812841550312</v>
          </cell>
          <cell r="M267">
            <v>18705.038742548488</v>
          </cell>
          <cell r="N267">
            <v>19352.661345222459</v>
          </cell>
          <cell r="O267">
            <v>19640.102346707135</v>
          </cell>
          <cell r="P267">
            <v>20009.292160000001</v>
          </cell>
          <cell r="Q267">
            <v>20741.168158373282</v>
          </cell>
          <cell r="R267">
            <v>21117.676298323593</v>
          </cell>
          <cell r="S267">
            <v>22038.740839721817</v>
          </cell>
          <cell r="T267">
            <v>22984.291434758456</v>
          </cell>
          <cell r="U267">
            <v>23984.207848684156</v>
          </cell>
          <cell r="V267">
            <v>25026.50787272822</v>
          </cell>
          <cell r="W267">
            <v>26023.054199501101</v>
          </cell>
          <cell r="X267">
            <v>27190.754391912345</v>
          </cell>
          <cell r="Y267">
            <v>28238.599011355855</v>
          </cell>
          <cell r="Z267">
            <v>29486.446003254237</v>
          </cell>
          <cell r="AA267">
            <v>420213.91361460445</v>
          </cell>
        </row>
        <row r="268">
          <cell r="B268" t="str">
            <v>1.1.  RECEITAS     (1.1.1.+ ... + 1.1.4)</v>
          </cell>
          <cell r="G268">
            <v>11935.950440860526</v>
          </cell>
          <cell r="H268">
            <v>15875.359019047111</v>
          </cell>
          <cell r="I268">
            <v>16339.980557725676</v>
          </cell>
          <cell r="J268">
            <v>16803.733365032633</v>
          </cell>
          <cell r="K268">
            <v>17316.536737297025</v>
          </cell>
          <cell r="L268">
            <v>17403.812841550312</v>
          </cell>
          <cell r="M268">
            <v>18705.038742548488</v>
          </cell>
          <cell r="N268">
            <v>19352.661345222459</v>
          </cell>
          <cell r="O268">
            <v>19640.102346707135</v>
          </cell>
          <cell r="P268">
            <v>20009.292160000001</v>
          </cell>
          <cell r="Q268">
            <v>20741.168158373282</v>
          </cell>
          <cell r="R268">
            <v>21117.676298323593</v>
          </cell>
          <cell r="S268">
            <v>22038.740839721817</v>
          </cell>
          <cell r="T268">
            <v>22984.291434758456</v>
          </cell>
          <cell r="U268">
            <v>23984.207848684156</v>
          </cell>
          <cell r="V268">
            <v>25026.50787272822</v>
          </cell>
          <cell r="W268">
            <v>26023.054199501101</v>
          </cell>
          <cell r="X268">
            <v>27190.754391912345</v>
          </cell>
          <cell r="Y268">
            <v>28238.599011355855</v>
          </cell>
          <cell r="Z268">
            <v>29486.446003254237</v>
          </cell>
          <cell r="AA268">
            <v>420213.91361460445</v>
          </cell>
        </row>
        <row r="269">
          <cell r="B269" t="str">
            <v>1.1.1   Receitas de Pedágio</v>
          </cell>
          <cell r="G269">
            <v>11484.936956</v>
          </cell>
          <cell r="H269">
            <v>15379.347748</v>
          </cell>
          <cell r="I269">
            <v>15835.991496000001</v>
          </cell>
          <cell r="J269">
            <v>16301.731680000001</v>
          </cell>
          <cell r="K269">
            <v>16782.532575999998</v>
          </cell>
          <cell r="L269">
            <v>16647.836365321382</v>
          </cell>
          <cell r="M269">
            <v>17792.069348000001</v>
          </cell>
          <cell r="N269">
            <v>18315.680787999998</v>
          </cell>
          <cell r="O269">
            <v>18855.112752000001</v>
          </cell>
          <cell r="P269">
            <v>19411.30024</v>
          </cell>
          <cell r="Q269">
            <v>19984.176068000001</v>
          </cell>
          <cell r="R269">
            <v>20573.681268</v>
          </cell>
          <cell r="S269">
            <v>21179.736123999999</v>
          </cell>
          <cell r="T269">
            <v>21803.273504000001</v>
          </cell>
          <cell r="U269">
            <v>22451.223623999998</v>
          </cell>
          <cell r="V269">
            <v>23112.512436000001</v>
          </cell>
          <cell r="W269">
            <v>23794.05284</v>
          </cell>
          <cell r="X269">
            <v>24498.771307999999</v>
          </cell>
          <cell r="Y269">
            <v>25218.588695999999</v>
          </cell>
          <cell r="Z269">
            <v>25960.413587999999</v>
          </cell>
          <cell r="AA269">
            <v>395382.9694053214</v>
          </cell>
        </row>
        <row r="270">
          <cell r="B270" t="str">
            <v>1.1.2   Outras Receitas Operacionais</v>
          </cell>
          <cell r="G270">
            <v>350</v>
          </cell>
          <cell r="H270">
            <v>350</v>
          </cell>
          <cell r="I270">
            <v>350</v>
          </cell>
          <cell r="J270">
            <v>350</v>
          </cell>
          <cell r="K270">
            <v>349.99999999999994</v>
          </cell>
          <cell r="L270">
            <v>350</v>
          </cell>
          <cell r="M270">
            <v>350</v>
          </cell>
          <cell r="N270">
            <v>350.00000000000006</v>
          </cell>
          <cell r="O270">
            <v>349.99999999999994</v>
          </cell>
          <cell r="P270">
            <v>350</v>
          </cell>
          <cell r="Q270">
            <v>350</v>
          </cell>
          <cell r="R270">
            <v>350</v>
          </cell>
          <cell r="S270">
            <v>350</v>
          </cell>
          <cell r="T270">
            <v>350</v>
          </cell>
          <cell r="U270">
            <v>350</v>
          </cell>
          <cell r="V270">
            <v>350</v>
          </cell>
          <cell r="W270">
            <v>350</v>
          </cell>
          <cell r="X270">
            <v>350</v>
          </cell>
          <cell r="Y270">
            <v>350</v>
          </cell>
          <cell r="Z270">
            <v>350</v>
          </cell>
          <cell r="AA270">
            <v>7000</v>
          </cell>
        </row>
        <row r="271">
          <cell r="B271" t="str">
            <v>1.1.3   Receitas Não Operacionais</v>
          </cell>
          <cell r="G271">
            <v>101.01348486052611</v>
          </cell>
          <cell r="H271">
            <v>141.01127104711153</v>
          </cell>
          <cell r="I271">
            <v>144.9890617256759</v>
          </cell>
          <cell r="J271">
            <v>150.0016850326308</v>
          </cell>
          <cell r="K271">
            <v>154.00416129702762</v>
          </cell>
          <cell r="L271">
            <v>157.97647622892904</v>
          </cell>
          <cell r="M271">
            <v>162.96939454848513</v>
          </cell>
          <cell r="N271">
            <v>167.98055722246036</v>
          </cell>
          <cell r="O271">
            <v>172.98959470713427</v>
          </cell>
          <cell r="P271">
            <v>177.99191999999999</v>
          </cell>
          <cell r="Q271">
            <v>182.99209037328092</v>
          </cell>
          <cell r="R271">
            <v>188.995030323593</v>
          </cell>
          <cell r="S271">
            <v>194.00471572181937</v>
          </cell>
          <cell r="T271">
            <v>200.01793075845507</v>
          </cell>
          <cell r="U271">
            <v>205.98422468415939</v>
          </cell>
          <cell r="V271">
            <v>211.99543672822023</v>
          </cell>
          <cell r="W271">
            <v>218.00135950110052</v>
          </cell>
          <cell r="X271">
            <v>224.9830839123463</v>
          </cell>
          <cell r="Y271">
            <v>231.01031535585713</v>
          </cell>
          <cell r="Z271">
            <v>238.03241525423726</v>
          </cell>
          <cell r="AA271">
            <v>3626.94420928305</v>
          </cell>
        </row>
        <row r="272">
          <cell r="B272" t="str">
            <v xml:space="preserve">1.1.4   Receitas Financeiras </v>
          </cell>
          <cell r="G272">
            <v>0</v>
          </cell>
          <cell r="H272">
            <v>5</v>
          </cell>
          <cell r="I272">
            <v>9</v>
          </cell>
          <cell r="J272">
            <v>2</v>
          </cell>
          <cell r="K272">
            <v>30</v>
          </cell>
          <cell r="L272">
            <v>248.00000000000003</v>
          </cell>
          <cell r="M272">
            <v>399.99999999999994</v>
          </cell>
          <cell r="N272">
            <v>519</v>
          </cell>
          <cell r="O272">
            <v>262</v>
          </cell>
          <cell r="P272">
            <v>70</v>
          </cell>
          <cell r="Q272">
            <v>224</v>
          </cell>
          <cell r="R272">
            <v>5</v>
          </cell>
          <cell r="S272">
            <v>315</v>
          </cell>
          <cell r="T272">
            <v>631</v>
          </cell>
          <cell r="U272">
            <v>977</v>
          </cell>
          <cell r="V272">
            <v>1352</v>
          </cell>
          <cell r="W272">
            <v>1661</v>
          </cell>
          <cell r="X272">
            <v>2117</v>
          </cell>
          <cell r="Y272">
            <v>2439</v>
          </cell>
          <cell r="Z272">
            <v>2938</v>
          </cell>
          <cell r="AA272">
            <v>14204</v>
          </cell>
        </row>
        <row r="273">
          <cell r="B273" t="str">
            <v>2.  DESEMBOLSOS     (2.1.+ ... + 2.4)</v>
          </cell>
          <cell r="G273">
            <v>18721.638392031895</v>
          </cell>
          <cell r="H273">
            <v>18633.534478206337</v>
          </cell>
          <cell r="I273">
            <v>19987.784295945105</v>
          </cell>
          <cell r="J273">
            <v>14561.317147556601</v>
          </cell>
          <cell r="K273">
            <v>15463.237680232258</v>
          </cell>
          <cell r="L273">
            <v>16134.108205455695</v>
          </cell>
          <cell r="M273">
            <v>13602.340523796202</v>
          </cell>
          <cell r="N273">
            <v>15536.886403667633</v>
          </cell>
          <cell r="O273">
            <v>17837.775382259399</v>
          </cell>
          <cell r="P273">
            <v>17774.570540802062</v>
          </cell>
          <cell r="Q273">
            <v>16940.898211577191</v>
          </cell>
          <cell r="R273">
            <v>20413.06655774287</v>
          </cell>
          <cell r="S273">
            <v>15541.738424953304</v>
          </cell>
          <cell r="T273">
            <v>15748.1995192331</v>
          </cell>
          <cell r="U273">
            <v>23474.230092170277</v>
          </cell>
          <cell r="V273">
            <v>16596.688531966833</v>
          </cell>
          <cell r="W273">
            <v>24170.782317027206</v>
          </cell>
          <cell r="X273">
            <v>17537.113640943626</v>
          </cell>
          <cell r="Y273">
            <v>17109.233934240525</v>
          </cell>
          <cell r="Z273">
            <v>15385.543180527795</v>
          </cell>
          <cell r="AA273">
            <v>351170.68746033596</v>
          </cell>
        </row>
        <row r="274">
          <cell r="B274" t="str">
            <v>2.1.  OPERACIONAIS     (2.1.1.+ ... + 2.1.8)</v>
          </cell>
          <cell r="G274">
            <v>8494.3816623973325</v>
          </cell>
          <cell r="H274">
            <v>9491.8537582957815</v>
          </cell>
          <cell r="I274">
            <v>9504.5577791515589</v>
          </cell>
          <cell r="J274">
            <v>9509.8955911384455</v>
          </cell>
          <cell r="K274">
            <v>9594.6624978083073</v>
          </cell>
          <cell r="L274">
            <v>10154.896098531433</v>
          </cell>
          <cell r="M274">
            <v>10696.806173936096</v>
          </cell>
          <cell r="N274">
            <v>10578.55684777553</v>
          </cell>
          <cell r="O274">
            <v>10604.904478146591</v>
          </cell>
          <cell r="P274">
            <v>10742.440480164267</v>
          </cell>
          <cell r="Q274">
            <v>10946.609103445697</v>
          </cell>
          <cell r="R274">
            <v>10989.075791328898</v>
          </cell>
          <cell r="S274">
            <v>11052.282524456097</v>
          </cell>
          <cell r="T274">
            <v>11117.220495909298</v>
          </cell>
          <cell r="U274">
            <v>11185.365169372497</v>
          </cell>
          <cell r="V274">
            <v>11255.722139693698</v>
          </cell>
          <cell r="W274">
            <v>11325.421872722896</v>
          </cell>
          <cell r="X274">
            <v>11402.492008288098</v>
          </cell>
          <cell r="Y274">
            <v>11475.977200433295</v>
          </cell>
          <cell r="Z274">
            <v>11557.826541674498</v>
          </cell>
          <cell r="AA274">
            <v>211680.94821467029</v>
          </cell>
        </row>
        <row r="275">
          <cell r="B275" t="str">
            <v xml:space="preserve">2.1.1.  Pessoal / Administradores   </v>
          </cell>
          <cell r="G275">
            <v>5080</v>
          </cell>
          <cell r="H275">
            <v>5725</v>
          </cell>
          <cell r="I275">
            <v>5725</v>
          </cell>
          <cell r="J275">
            <v>5725</v>
          </cell>
          <cell r="K275">
            <v>5725</v>
          </cell>
          <cell r="L275">
            <v>5725</v>
          </cell>
          <cell r="M275">
            <v>5725</v>
          </cell>
          <cell r="N275">
            <v>5725</v>
          </cell>
          <cell r="O275">
            <v>5725</v>
          </cell>
          <cell r="P275">
            <v>5725</v>
          </cell>
          <cell r="Q275">
            <v>5875</v>
          </cell>
          <cell r="R275">
            <v>5875</v>
          </cell>
          <cell r="S275">
            <v>5875</v>
          </cell>
          <cell r="T275">
            <v>5875</v>
          </cell>
          <cell r="U275">
            <v>5875</v>
          </cell>
          <cell r="V275">
            <v>5875</v>
          </cell>
          <cell r="W275">
            <v>5875</v>
          </cell>
          <cell r="X275">
            <v>5875</v>
          </cell>
          <cell r="Y275">
            <v>5875</v>
          </cell>
          <cell r="Z275">
            <v>5875</v>
          </cell>
          <cell r="AA275">
            <v>115355</v>
          </cell>
        </row>
        <row r="276">
          <cell r="B276" t="str">
            <v xml:space="preserve">2.1.2.  Conservação de Rotina  </v>
          </cell>
          <cell r="G276">
            <v>1908</v>
          </cell>
          <cell r="H276">
            <v>2015</v>
          </cell>
          <cell r="I276">
            <v>2015</v>
          </cell>
          <cell r="J276">
            <v>2015</v>
          </cell>
          <cell r="K276">
            <v>2070</v>
          </cell>
          <cell r="L276">
            <v>2070</v>
          </cell>
          <cell r="M276">
            <v>2070</v>
          </cell>
          <cell r="N276">
            <v>2070</v>
          </cell>
          <cell r="O276">
            <v>2070</v>
          </cell>
          <cell r="P276">
            <v>2177</v>
          </cell>
          <cell r="Q276">
            <v>2177</v>
          </cell>
          <cell r="R276">
            <v>2177</v>
          </cell>
          <cell r="S276">
            <v>2177</v>
          </cell>
          <cell r="T276">
            <v>2177</v>
          </cell>
          <cell r="U276">
            <v>2177</v>
          </cell>
          <cell r="V276">
            <v>2177</v>
          </cell>
          <cell r="W276">
            <v>2177</v>
          </cell>
          <cell r="X276">
            <v>2177</v>
          </cell>
          <cell r="Y276">
            <v>2177</v>
          </cell>
          <cell r="Z276">
            <v>2177</v>
          </cell>
          <cell r="AA276">
            <v>42250</v>
          </cell>
        </row>
        <row r="277">
          <cell r="B277" t="str">
            <v xml:space="preserve">2.1.3.  Consumo   </v>
          </cell>
          <cell r="G277">
            <v>174</v>
          </cell>
          <cell r="H277">
            <v>174</v>
          </cell>
          <cell r="I277">
            <v>174</v>
          </cell>
          <cell r="J277">
            <v>174</v>
          </cell>
          <cell r="K277">
            <v>174</v>
          </cell>
          <cell r="L277">
            <v>174</v>
          </cell>
          <cell r="M277">
            <v>174</v>
          </cell>
          <cell r="N277">
            <v>174</v>
          </cell>
          <cell r="O277">
            <v>174</v>
          </cell>
          <cell r="P277">
            <v>174</v>
          </cell>
          <cell r="Q277">
            <v>174</v>
          </cell>
          <cell r="R277">
            <v>174</v>
          </cell>
          <cell r="S277">
            <v>174</v>
          </cell>
          <cell r="T277">
            <v>174</v>
          </cell>
          <cell r="U277">
            <v>174</v>
          </cell>
          <cell r="V277">
            <v>174</v>
          </cell>
          <cell r="W277">
            <v>174</v>
          </cell>
          <cell r="X277">
            <v>174</v>
          </cell>
          <cell r="Y277">
            <v>174</v>
          </cell>
          <cell r="Z277">
            <v>174</v>
          </cell>
          <cell r="AA277">
            <v>3480</v>
          </cell>
        </row>
        <row r="278">
          <cell r="B278" t="str">
            <v>2.1.4.  Transportes</v>
          </cell>
          <cell r="G278">
            <v>287</v>
          </cell>
          <cell r="H278">
            <v>287</v>
          </cell>
          <cell r="I278">
            <v>287</v>
          </cell>
          <cell r="J278">
            <v>287</v>
          </cell>
          <cell r="K278">
            <v>287</v>
          </cell>
          <cell r="L278">
            <v>287</v>
          </cell>
          <cell r="M278">
            <v>287</v>
          </cell>
          <cell r="N278">
            <v>287</v>
          </cell>
          <cell r="O278">
            <v>287</v>
          </cell>
          <cell r="P278">
            <v>287</v>
          </cell>
          <cell r="Q278">
            <v>287</v>
          </cell>
          <cell r="R278">
            <v>287</v>
          </cell>
          <cell r="S278">
            <v>287</v>
          </cell>
          <cell r="T278">
            <v>287</v>
          </cell>
          <cell r="U278">
            <v>287</v>
          </cell>
          <cell r="V278">
            <v>287</v>
          </cell>
          <cell r="W278">
            <v>287</v>
          </cell>
          <cell r="X278">
            <v>287</v>
          </cell>
          <cell r="Y278">
            <v>287</v>
          </cell>
          <cell r="Z278">
            <v>287</v>
          </cell>
          <cell r="AA278">
            <v>5740</v>
          </cell>
        </row>
        <row r="279">
          <cell r="B279" t="str">
            <v>2.1.5.  Diversas</v>
          </cell>
          <cell r="G279">
            <v>258</v>
          </cell>
          <cell r="H279">
            <v>258</v>
          </cell>
          <cell r="I279">
            <v>258</v>
          </cell>
          <cell r="J279">
            <v>258</v>
          </cell>
          <cell r="K279">
            <v>258</v>
          </cell>
          <cell r="L279">
            <v>258</v>
          </cell>
          <cell r="M279">
            <v>258</v>
          </cell>
          <cell r="N279">
            <v>258</v>
          </cell>
          <cell r="O279">
            <v>258</v>
          </cell>
          <cell r="P279">
            <v>258</v>
          </cell>
          <cell r="Q279">
            <v>258</v>
          </cell>
          <cell r="R279">
            <v>258</v>
          </cell>
          <cell r="S279">
            <v>258</v>
          </cell>
          <cell r="T279">
            <v>258</v>
          </cell>
          <cell r="U279">
            <v>258</v>
          </cell>
          <cell r="V279">
            <v>258</v>
          </cell>
          <cell r="W279">
            <v>258</v>
          </cell>
          <cell r="X279">
            <v>258</v>
          </cell>
          <cell r="Y279">
            <v>258</v>
          </cell>
          <cell r="Z279">
            <v>258</v>
          </cell>
          <cell r="AA279">
            <v>5160</v>
          </cell>
        </row>
        <row r="280">
          <cell r="B280" t="str">
            <v>2.1.6.  Tributos s/ Faturamento</v>
          </cell>
          <cell r="G280">
            <v>323.4882767973333</v>
          </cell>
          <cell r="H280">
            <v>574.303692802</v>
          </cell>
          <cell r="I280">
            <v>591.11718960400003</v>
          </cell>
          <cell r="J280">
            <v>607.86120632000006</v>
          </cell>
          <cell r="K280">
            <v>643.74563139264194</v>
          </cell>
          <cell r="L280">
            <v>1205.1241115686814</v>
          </cell>
          <cell r="M280">
            <v>1747.9098853907867</v>
          </cell>
          <cell r="N280">
            <v>1633.524888162</v>
          </cell>
          <cell r="O280">
            <v>1670.8052530480002</v>
          </cell>
          <cell r="P280">
            <v>1711.9074707600003</v>
          </cell>
          <cell r="Q280">
            <v>1767.0822298820003</v>
          </cell>
          <cell r="R280">
            <v>1810.080929682</v>
          </cell>
          <cell r="S280">
            <v>1873.8196747260001</v>
          </cell>
          <cell r="T280">
            <v>1939.289658096</v>
          </cell>
          <cell r="U280">
            <v>2007.9663434759998</v>
          </cell>
          <cell r="V280">
            <v>2078.8553257140002</v>
          </cell>
          <cell r="W280">
            <v>2149.0870706599999</v>
          </cell>
          <cell r="X280">
            <v>2226.6892181419998</v>
          </cell>
          <cell r="Y280">
            <v>2300.7064222039999</v>
          </cell>
          <cell r="Z280">
            <v>2383.0877753619998</v>
          </cell>
          <cell r="AA280">
            <v>31246.452253789448</v>
          </cell>
        </row>
        <row r="281">
          <cell r="B281" t="str">
            <v>2.1.7.  Seguros</v>
          </cell>
          <cell r="G281">
            <v>304</v>
          </cell>
          <cell r="H281">
            <v>304</v>
          </cell>
          <cell r="I281">
            <v>304</v>
          </cell>
          <cell r="J281">
            <v>304</v>
          </cell>
          <cell r="K281">
            <v>304</v>
          </cell>
          <cell r="L281">
            <v>304</v>
          </cell>
          <cell r="M281">
            <v>304</v>
          </cell>
          <cell r="N281">
            <v>304</v>
          </cell>
          <cell r="O281">
            <v>304</v>
          </cell>
          <cell r="P281">
            <v>304</v>
          </cell>
          <cell r="Q281">
            <v>304</v>
          </cell>
          <cell r="R281">
            <v>304</v>
          </cell>
          <cell r="S281">
            <v>304</v>
          </cell>
          <cell r="T281">
            <v>304</v>
          </cell>
          <cell r="U281">
            <v>304</v>
          </cell>
          <cell r="V281">
            <v>304</v>
          </cell>
          <cell r="W281">
            <v>304</v>
          </cell>
          <cell r="X281">
            <v>304</v>
          </cell>
          <cell r="Y281">
            <v>304</v>
          </cell>
          <cell r="Z281">
            <v>304</v>
          </cell>
          <cell r="AA281">
            <v>6080</v>
          </cell>
        </row>
        <row r="282">
          <cell r="B282" t="str">
            <v xml:space="preserve">2.1.8.  Garantias </v>
          </cell>
          <cell r="G282">
            <v>159.89338559999999</v>
          </cell>
          <cell r="H282">
            <v>154.55006549378271</v>
          </cell>
          <cell r="I282">
            <v>150.4405895475588</v>
          </cell>
          <cell r="J282">
            <v>139.03438481844543</v>
          </cell>
          <cell r="K282">
            <v>132.91686641566551</v>
          </cell>
          <cell r="L282">
            <v>131.77198696275326</v>
          </cell>
          <cell r="M282">
            <v>130.89628854530989</v>
          </cell>
          <cell r="N282">
            <v>127.03195961353089</v>
          </cell>
          <cell r="O282">
            <v>116.09922509859052</v>
          </cell>
          <cell r="P282">
            <v>105.53300940426631</v>
          </cell>
          <cell r="Q282">
            <v>104.52687356369655</v>
          </cell>
          <cell r="R282">
            <v>103.99486164689655</v>
          </cell>
          <cell r="S282">
            <v>103.46284973009655</v>
          </cell>
          <cell r="T282">
            <v>102.93083781329655</v>
          </cell>
          <cell r="U282">
            <v>102.39882589649655</v>
          </cell>
          <cell r="V282">
            <v>101.86681397969654</v>
          </cell>
          <cell r="W282">
            <v>101.33480206289656</v>
          </cell>
          <cell r="X282">
            <v>100.80279014609656</v>
          </cell>
          <cell r="Y282">
            <v>100.27077822929655</v>
          </cell>
          <cell r="Z282">
            <v>99.738766312496551</v>
          </cell>
          <cell r="AA282">
            <v>2369.495960880869</v>
          </cell>
        </row>
        <row r="283">
          <cell r="B283" t="str">
            <v>2.2.  INVESTIMENTOS / IMOBILIZADO     (2.2.1.+ ... + 2.2.7)</v>
          </cell>
          <cell r="G283">
            <v>8765.25</v>
          </cell>
          <cell r="H283">
            <v>6963</v>
          </cell>
          <cell r="I283">
            <v>8209</v>
          </cell>
          <cell r="J283">
            <v>2635</v>
          </cell>
          <cell r="K283">
            <v>3326.0299999999997</v>
          </cell>
          <cell r="L283">
            <v>3938</v>
          </cell>
          <cell r="M283">
            <v>420.00000000000023</v>
          </cell>
          <cell r="N283">
            <v>2169.9999999999995</v>
          </cell>
          <cell r="O283">
            <v>4362</v>
          </cell>
          <cell r="P283">
            <v>4296</v>
          </cell>
          <cell r="Q283">
            <v>3364.9999999999991</v>
          </cell>
          <cell r="R283">
            <v>6887</v>
          </cell>
          <cell r="S283">
            <v>1582</v>
          </cell>
          <cell r="T283">
            <v>1396</v>
          </cell>
          <cell r="U283">
            <v>9551</v>
          </cell>
          <cell r="V283">
            <v>2215</v>
          </cell>
          <cell r="W283">
            <v>10014</v>
          </cell>
          <cell r="X283">
            <v>3138</v>
          </cell>
          <cell r="Y283">
            <v>2694</v>
          </cell>
          <cell r="Z283">
            <v>730</v>
          </cell>
          <cell r="AA283">
            <v>86656.28</v>
          </cell>
        </row>
        <row r="284">
          <cell r="B284" t="str">
            <v xml:space="preserve">2.2.1.  Ampliação Principal </v>
          </cell>
          <cell r="G284">
            <v>200</v>
          </cell>
          <cell r="H284">
            <v>400</v>
          </cell>
          <cell r="I284">
            <v>400</v>
          </cell>
          <cell r="J284">
            <v>200</v>
          </cell>
          <cell r="K284">
            <v>400</v>
          </cell>
          <cell r="L284">
            <v>200</v>
          </cell>
          <cell r="M284">
            <v>0</v>
          </cell>
          <cell r="N284">
            <v>877</v>
          </cell>
          <cell r="O284">
            <v>1505</v>
          </cell>
          <cell r="P284">
            <v>1018</v>
          </cell>
          <cell r="Q284">
            <v>0</v>
          </cell>
          <cell r="R284">
            <v>2573</v>
          </cell>
          <cell r="S284">
            <v>0</v>
          </cell>
          <cell r="T284">
            <v>0</v>
          </cell>
          <cell r="U284">
            <v>1930</v>
          </cell>
          <cell r="V284">
            <v>0</v>
          </cell>
          <cell r="W284">
            <v>530</v>
          </cell>
          <cell r="X284">
            <v>0</v>
          </cell>
          <cell r="Y284">
            <v>0</v>
          </cell>
          <cell r="Z284">
            <v>0</v>
          </cell>
          <cell r="AA284">
            <v>10233</v>
          </cell>
        </row>
        <row r="285">
          <cell r="B285" t="str">
            <v>2.2.2.  Demais Obras de Ampliação/Melhoramentos</v>
          </cell>
          <cell r="G285">
            <v>2736.25</v>
          </cell>
          <cell r="H285">
            <v>1730</v>
          </cell>
          <cell r="I285">
            <v>6077</v>
          </cell>
          <cell r="J285">
            <v>288.00000000000011</v>
          </cell>
          <cell r="K285">
            <v>779.03</v>
          </cell>
          <cell r="L285">
            <v>432</v>
          </cell>
          <cell r="M285">
            <v>100</v>
          </cell>
          <cell r="N285">
            <v>900.99999999999966</v>
          </cell>
          <cell r="O285">
            <v>2485</v>
          </cell>
          <cell r="P285">
            <v>1971</v>
          </cell>
          <cell r="Q285">
            <v>0</v>
          </cell>
          <cell r="R285">
            <v>1790</v>
          </cell>
          <cell r="S285">
            <v>0</v>
          </cell>
          <cell r="T285">
            <v>0</v>
          </cell>
          <cell r="U285">
            <v>2131</v>
          </cell>
          <cell r="V285">
            <v>81</v>
          </cell>
          <cell r="W285">
            <v>9371</v>
          </cell>
          <cell r="X285">
            <v>0</v>
          </cell>
          <cell r="Y285">
            <v>0</v>
          </cell>
          <cell r="Z285">
            <v>0</v>
          </cell>
          <cell r="AA285">
            <v>30872.28</v>
          </cell>
        </row>
        <row r="286">
          <cell r="B286" t="str">
            <v xml:space="preserve">2.2.3.  Equipamentos, Veiculos e Sist. Controle </v>
          </cell>
          <cell r="G286">
            <v>2517.9999999999991</v>
          </cell>
          <cell r="H286">
            <v>113</v>
          </cell>
          <cell r="I286">
            <v>0</v>
          </cell>
          <cell r="J286">
            <v>196</v>
          </cell>
          <cell r="K286">
            <v>0</v>
          </cell>
          <cell r="L286">
            <v>2804</v>
          </cell>
          <cell r="M286">
            <v>113</v>
          </cell>
          <cell r="N286">
            <v>359</v>
          </cell>
          <cell r="O286">
            <v>0</v>
          </cell>
          <cell r="P286">
            <v>0</v>
          </cell>
          <cell r="Q286">
            <v>2304.9999999999991</v>
          </cell>
          <cell r="R286">
            <v>1259</v>
          </cell>
          <cell r="S286">
            <v>0</v>
          </cell>
          <cell r="T286">
            <v>0</v>
          </cell>
          <cell r="U286">
            <v>4495</v>
          </cell>
          <cell r="V286">
            <v>1051</v>
          </cell>
          <cell r="W286">
            <v>113</v>
          </cell>
          <cell r="X286">
            <v>0</v>
          </cell>
          <cell r="Y286">
            <v>1146</v>
          </cell>
          <cell r="Z286">
            <v>0</v>
          </cell>
          <cell r="AA286">
            <v>16472</v>
          </cell>
        </row>
        <row r="287">
          <cell r="B287" t="str">
            <v>2.2.4.  Desapropriações</v>
          </cell>
          <cell r="G287">
            <v>250</v>
          </cell>
          <cell r="H287">
            <v>250</v>
          </cell>
          <cell r="I287">
            <v>250</v>
          </cell>
          <cell r="J287">
            <v>250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1000</v>
          </cell>
        </row>
        <row r="288">
          <cell r="B288" t="str">
            <v xml:space="preserve">2.2.5.  Conservação Especial </v>
          </cell>
          <cell r="G288">
            <v>3061</v>
          </cell>
          <cell r="H288">
            <v>4470</v>
          </cell>
          <cell r="I288">
            <v>1482</v>
          </cell>
          <cell r="J288">
            <v>1701</v>
          </cell>
          <cell r="K288">
            <v>2147</v>
          </cell>
          <cell r="L288">
            <v>502</v>
          </cell>
          <cell r="M288">
            <v>207.00000000000023</v>
          </cell>
          <cell r="N288">
            <v>32.999999999999979</v>
          </cell>
          <cell r="O288">
            <v>372</v>
          </cell>
          <cell r="P288">
            <v>1307</v>
          </cell>
          <cell r="Q288">
            <v>1060</v>
          </cell>
          <cell r="R288">
            <v>1265</v>
          </cell>
          <cell r="S288">
            <v>1582</v>
          </cell>
          <cell r="T288">
            <v>1396</v>
          </cell>
          <cell r="U288">
            <v>995</v>
          </cell>
          <cell r="V288">
            <v>1083</v>
          </cell>
          <cell r="W288">
            <v>0</v>
          </cell>
          <cell r="X288">
            <v>3138</v>
          </cell>
          <cell r="Y288">
            <v>1548</v>
          </cell>
          <cell r="Z288">
            <v>730</v>
          </cell>
          <cell r="AA288">
            <v>28079</v>
          </cell>
        </row>
        <row r="289">
          <cell r="B289" t="str">
            <v>2.2.6.  Contratos Sub-rogados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B290" t="str">
            <v xml:space="preserve">2.2.7.  Indenizações 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B291" t="str">
            <v>2.3.  DIREITO DE CONCESSÃO     (2.3.1.+ ... + 2.3.2)</v>
          </cell>
          <cell r="G291">
            <v>1248.0305126208866</v>
          </cell>
          <cell r="H291">
            <v>959.07083243999989</v>
          </cell>
          <cell r="I291">
            <v>972.77014487999986</v>
          </cell>
          <cell r="J291">
            <v>986.74235039999985</v>
          </cell>
          <cell r="K291">
            <v>1001.1663772799998</v>
          </cell>
          <cell r="L291">
            <v>997.12549095964141</v>
          </cell>
          <cell r="M291">
            <v>1031.4524804399998</v>
          </cell>
          <cell r="N291">
            <v>1047.1608236399998</v>
          </cell>
          <cell r="O291">
            <v>1063.3437825599999</v>
          </cell>
          <cell r="P291">
            <v>836.43420719999995</v>
          </cell>
          <cell r="Q291">
            <v>853.62048203999996</v>
          </cell>
          <cell r="R291">
            <v>871.30563803999996</v>
          </cell>
          <cell r="S291">
            <v>889.48728371999994</v>
          </cell>
          <cell r="T291">
            <v>908.19340511999997</v>
          </cell>
          <cell r="U291">
            <v>927.63190871999996</v>
          </cell>
          <cell r="V291">
            <v>947.47057307999989</v>
          </cell>
          <cell r="W291">
            <v>967.91678519999994</v>
          </cell>
          <cell r="X291">
            <v>989.0583392399999</v>
          </cell>
          <cell r="Y291">
            <v>1010.6528608799999</v>
          </cell>
          <cell r="Z291">
            <v>1032.9076076399999</v>
          </cell>
          <cell r="AA291">
            <v>19541.541886100524</v>
          </cell>
        </row>
        <row r="292">
          <cell r="B292" t="str">
            <v>2.3.1.  Valor Variável da Concessão</v>
          </cell>
          <cell r="G292">
            <v>355.04810867999998</v>
          </cell>
          <cell r="H292">
            <v>471.88043243999994</v>
          </cell>
          <cell r="I292">
            <v>485.57974487999996</v>
          </cell>
          <cell r="J292">
            <v>499.55195039999995</v>
          </cell>
          <cell r="K292">
            <v>513.97597727999982</v>
          </cell>
          <cell r="L292">
            <v>509.9350909596414</v>
          </cell>
          <cell r="M292">
            <v>544.26208043999998</v>
          </cell>
          <cell r="N292">
            <v>559.97042363999992</v>
          </cell>
          <cell r="O292">
            <v>576.15338255999995</v>
          </cell>
          <cell r="P292">
            <v>592.83900719999997</v>
          </cell>
          <cell r="Q292">
            <v>610.02528203999998</v>
          </cell>
          <cell r="R292">
            <v>627.71043803999999</v>
          </cell>
          <cell r="S292">
            <v>645.89208371999996</v>
          </cell>
          <cell r="T292">
            <v>664.59820511999999</v>
          </cell>
          <cell r="U292">
            <v>684.03670871999998</v>
          </cell>
          <cell r="V292">
            <v>703.87537307999992</v>
          </cell>
          <cell r="W292">
            <v>724.32158519999996</v>
          </cell>
          <cell r="X292">
            <v>745.46313923999992</v>
          </cell>
          <cell r="Y292">
            <v>767.05766087999996</v>
          </cell>
          <cell r="Z292">
            <v>789.31240763999995</v>
          </cell>
          <cell r="AA292">
            <v>12071.48908215964</v>
          </cell>
        </row>
        <row r="293">
          <cell r="B293" t="str">
            <v xml:space="preserve">2.3.2.  Valor Fixo da Concessão </v>
          </cell>
          <cell r="G293">
            <v>892.98240394088668</v>
          </cell>
          <cell r="H293">
            <v>487.19039999999995</v>
          </cell>
          <cell r="I293">
            <v>487.19039999999995</v>
          </cell>
          <cell r="J293">
            <v>487.19039999999995</v>
          </cell>
          <cell r="K293">
            <v>487.19039999999995</v>
          </cell>
          <cell r="L293">
            <v>487.19039999999995</v>
          </cell>
          <cell r="M293">
            <v>487.19039999999995</v>
          </cell>
          <cell r="N293">
            <v>487.19039999999995</v>
          </cell>
          <cell r="O293">
            <v>487.19039999999995</v>
          </cell>
          <cell r="P293">
            <v>243.59519999999998</v>
          </cell>
          <cell r="Q293">
            <v>243.59519999999998</v>
          </cell>
          <cell r="R293">
            <v>243.59519999999998</v>
          </cell>
          <cell r="S293">
            <v>243.59519999999998</v>
          </cell>
          <cell r="T293">
            <v>243.59519999999998</v>
          </cell>
          <cell r="U293">
            <v>243.59519999999998</v>
          </cell>
          <cell r="V293">
            <v>243.59519999999998</v>
          </cell>
          <cell r="W293">
            <v>243.59519999999998</v>
          </cell>
          <cell r="X293">
            <v>243.59519999999998</v>
          </cell>
          <cell r="Y293">
            <v>243.59519999999998</v>
          </cell>
          <cell r="Z293">
            <v>243.59519999999998</v>
          </cell>
          <cell r="AA293">
            <v>7470.0528039408837</v>
          </cell>
        </row>
        <row r="294">
          <cell r="B294" t="str">
            <v>2.4.  DESEMBOLSOS  SOBRE O LUCRO     (2.4.1. + 2.4.2)</v>
          </cell>
          <cell r="G294">
            <v>213.97621701367504</v>
          </cell>
          <cell r="H294">
            <v>1219.6098874705579</v>
          </cell>
          <cell r="I294">
            <v>1301.4563719135451</v>
          </cell>
          <cell r="J294">
            <v>1429.6792060181558</v>
          </cell>
          <cell r="K294">
            <v>1541.3788051439506</v>
          </cell>
          <cell r="L294">
            <v>1044.0866159646214</v>
          </cell>
          <cell r="M294">
            <v>1454.0818694201066</v>
          </cell>
          <cell r="N294">
            <v>1741.1687322521045</v>
          </cell>
          <cell r="O294">
            <v>1807.5271215528089</v>
          </cell>
          <cell r="P294">
            <v>1899.695853437797</v>
          </cell>
          <cell r="Q294">
            <v>1775.6686260914967</v>
          </cell>
          <cell r="R294">
            <v>1665.6851283739707</v>
          </cell>
          <cell r="S294">
            <v>2017.9686167772068</v>
          </cell>
          <cell r="T294">
            <v>2326.7856182038017</v>
          </cell>
          <cell r="U294">
            <v>1810.2330140777797</v>
          </cell>
          <cell r="V294">
            <v>2178.4958191931341</v>
          </cell>
          <cell r="W294">
            <v>1863.4436591043136</v>
          </cell>
          <cell r="X294">
            <v>2007.5632934155287</v>
          </cell>
          <cell r="Y294">
            <v>1928.6038729272291</v>
          </cell>
          <cell r="Z294">
            <v>2064.8090312132981</v>
          </cell>
          <cell r="AA294">
            <v>33291.917359565086</v>
          </cell>
        </row>
        <row r="295">
          <cell r="B295" t="str">
            <v xml:space="preserve">2.4.1.  Contribuição Social  </v>
          </cell>
          <cell r="G295">
            <v>57.691204124527282</v>
          </cell>
          <cell r="H295">
            <v>301.48118484134733</v>
          </cell>
          <cell r="I295">
            <v>321.32275682752612</v>
          </cell>
          <cell r="J295">
            <v>352.40708024682567</v>
          </cell>
          <cell r="K295">
            <v>379.48577094398809</v>
          </cell>
          <cell r="L295">
            <v>258.93008871869603</v>
          </cell>
          <cell r="M295">
            <v>358.32287743517725</v>
          </cell>
          <cell r="N295">
            <v>427.91969266717678</v>
          </cell>
          <cell r="O295">
            <v>444.0065749218931</v>
          </cell>
          <cell r="P295">
            <v>466.35050992431439</v>
          </cell>
          <cell r="Q295">
            <v>436.28330329490825</v>
          </cell>
          <cell r="R295">
            <v>409.62063718156872</v>
          </cell>
          <cell r="S295">
            <v>495.0226949762926</v>
          </cell>
          <cell r="T295">
            <v>569.88742259486105</v>
          </cell>
          <cell r="U295">
            <v>444.66254886734049</v>
          </cell>
          <cell r="V295">
            <v>533.93838041045683</v>
          </cell>
          <cell r="W295">
            <v>457.5620991768036</v>
          </cell>
          <cell r="X295">
            <v>492.50019234315863</v>
          </cell>
          <cell r="Y295">
            <v>473.35851464902532</v>
          </cell>
          <cell r="Z295">
            <v>506.37794696079942</v>
          </cell>
          <cell r="AA295">
            <v>8187.1314811066868</v>
          </cell>
        </row>
        <row r="296">
          <cell r="B296" t="str">
            <v xml:space="preserve">2.4.2.  Imposto de Renda  </v>
          </cell>
          <cell r="G296">
            <v>156.28501288914777</v>
          </cell>
          <cell r="H296">
            <v>918.12870262921047</v>
          </cell>
          <cell r="I296">
            <v>980.13361508601906</v>
          </cell>
          <cell r="J296">
            <v>1077.2721257713301</v>
          </cell>
          <cell r="K296">
            <v>1161.8930341999624</v>
          </cell>
          <cell r="L296">
            <v>785.1565272459253</v>
          </cell>
          <cell r="M296">
            <v>1095.7589919849293</v>
          </cell>
          <cell r="N296">
            <v>1313.2490395849277</v>
          </cell>
          <cell r="O296">
            <v>1363.5205466309158</v>
          </cell>
          <cell r="P296">
            <v>1433.3453435134827</v>
          </cell>
          <cell r="Q296">
            <v>1339.3853227965883</v>
          </cell>
          <cell r="R296">
            <v>1256.0644911924019</v>
          </cell>
          <cell r="S296">
            <v>1522.9459218009142</v>
          </cell>
          <cell r="T296">
            <v>1756.8981956089408</v>
          </cell>
          <cell r="U296">
            <v>1365.5704652104391</v>
          </cell>
          <cell r="V296">
            <v>1644.5574387826773</v>
          </cell>
          <cell r="W296">
            <v>1405.8815599275101</v>
          </cell>
          <cell r="X296">
            <v>1515.06310107237</v>
          </cell>
          <cell r="Y296">
            <v>1455.2453582782039</v>
          </cell>
          <cell r="Z296">
            <v>1558.4310842524987</v>
          </cell>
          <cell r="AA296">
            <v>25104.785878458399</v>
          </cell>
        </row>
        <row r="297">
          <cell r="B297" t="str">
            <v>3.  SALDO DO CAIXA     (1 - 2)</v>
          </cell>
          <cell r="G297">
            <v>-6785.6879511713687</v>
          </cell>
          <cell r="H297">
            <v>-2758.1754591592253</v>
          </cell>
          <cell r="I297">
            <v>-3647.8037382194289</v>
          </cell>
          <cell r="J297">
            <v>2242.4162174760313</v>
          </cell>
          <cell r="K297">
            <v>1853.2990570647671</v>
          </cell>
          <cell r="L297">
            <v>1269.7046360946169</v>
          </cell>
          <cell r="M297">
            <v>5102.6982187522863</v>
          </cell>
          <cell r="N297">
            <v>3815.774941554826</v>
          </cell>
          <cell r="O297">
            <v>1802.3269644477368</v>
          </cell>
          <cell r="P297">
            <v>2234.7216191979387</v>
          </cell>
          <cell r="Q297">
            <v>3800.269946796092</v>
          </cell>
          <cell r="R297">
            <v>704.60974058072316</v>
          </cell>
          <cell r="S297">
            <v>6497.0024147685126</v>
          </cell>
          <cell r="T297">
            <v>7236.0919155253559</v>
          </cell>
          <cell r="U297">
            <v>509.97775651387929</v>
          </cell>
          <cell r="V297">
            <v>8429.8193407613871</v>
          </cell>
          <cell r="W297">
            <v>1852.2718824738949</v>
          </cell>
          <cell r="X297">
            <v>9653.6407509687197</v>
          </cell>
          <cell r="Y297">
            <v>11129.36507711533</v>
          </cell>
          <cell r="Z297">
            <v>14100.902822726443</v>
          </cell>
          <cell r="AA297">
            <v>69043.226154268486</v>
          </cell>
        </row>
        <row r="298">
          <cell r="B298" t="str">
            <v xml:space="preserve">4. T.I.R. (Taxa Interna de Retorno) Anual do Projeto     </v>
          </cell>
          <cell r="G298">
            <v>0.18474435310345083</v>
          </cell>
        </row>
        <row r="300">
          <cell r="B300" t="str">
            <v>FLUXO DE CAIXA COM FATORES DE DESEQUILIBRIO NA EXTENSÃO DO PERIODO CONTRATUAL (MIlhares de Reais)</v>
          </cell>
        </row>
        <row r="302">
          <cell r="B302" t="str">
            <v>DISCRIMINAÇÃO</v>
          </cell>
          <cell r="G302">
            <v>21</v>
          </cell>
          <cell r="H302">
            <v>22</v>
          </cell>
          <cell r="I302">
            <v>23</v>
          </cell>
          <cell r="J302">
            <v>24</v>
          </cell>
          <cell r="K302">
            <v>25</v>
          </cell>
          <cell r="L302">
            <v>26</v>
          </cell>
          <cell r="M302">
            <v>27</v>
          </cell>
          <cell r="N302">
            <v>28</v>
          </cell>
          <cell r="O302">
            <v>29</v>
          </cell>
          <cell r="P302">
            <v>30</v>
          </cell>
          <cell r="Q302">
            <v>31</v>
          </cell>
          <cell r="R302">
            <v>32</v>
          </cell>
          <cell r="S302">
            <v>33</v>
          </cell>
          <cell r="T302">
            <v>34</v>
          </cell>
          <cell r="U302">
            <v>35</v>
          </cell>
          <cell r="V302">
            <v>36</v>
          </cell>
          <cell r="W302">
            <v>37</v>
          </cell>
          <cell r="X302">
            <v>38</v>
          </cell>
          <cell r="Y302">
            <v>39</v>
          </cell>
          <cell r="Z302">
            <v>40</v>
          </cell>
          <cell r="AA302" t="str">
            <v>TOTAL</v>
          </cell>
        </row>
        <row r="303">
          <cell r="B303" t="str">
            <v xml:space="preserve">1.  INGRESSOS     (1.1.) </v>
          </cell>
          <cell r="G303">
            <v>29344.504223379405</v>
          </cell>
          <cell r="H303">
            <v>30209.455008396591</v>
          </cell>
          <cell r="I303">
            <v>31099.900852209346</v>
          </cell>
          <cell r="J303">
            <v>32016.593240375289</v>
          </cell>
          <cell r="K303">
            <v>32960.305809040023</v>
          </cell>
          <cell r="L303">
            <v>33931.834997841994</v>
          </cell>
          <cell r="M303">
            <v>34932.000722062134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224494.59485330479</v>
          </cell>
        </row>
        <row r="304">
          <cell r="B304" t="str">
            <v>1.1.  RECEITAS     (1.1.1.+ ... + 1.1.4)</v>
          </cell>
          <cell r="G304">
            <v>29344.504223379405</v>
          </cell>
          <cell r="H304">
            <v>30209.455008396591</v>
          </cell>
          <cell r="I304">
            <v>31099.900852209346</v>
          </cell>
          <cell r="J304">
            <v>32016.593240375289</v>
          </cell>
          <cell r="K304">
            <v>32960.305809040023</v>
          </cell>
          <cell r="L304">
            <v>33931.834997841994</v>
          </cell>
          <cell r="M304">
            <v>34932.000722062134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224494.59485330479</v>
          </cell>
        </row>
        <row r="305">
          <cell r="B305" t="str">
            <v>1.1.1   Receitas de Pedágio</v>
          </cell>
          <cell r="G305">
            <v>26725.615819442763</v>
          </cell>
          <cell r="H305">
            <v>27513.372947902866</v>
          </cell>
          <cell r="I305">
            <v>28324.349795513026</v>
          </cell>
          <cell r="J305">
            <v>29159.230780525933</v>
          </cell>
          <cell r="K305">
            <v>30018.720494924273</v>
          </cell>
          <cell r="L305">
            <v>30903.544299056211</v>
          </cell>
          <cell r="M305">
            <v>31814.448933798198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204459.28307116329</v>
          </cell>
        </row>
        <row r="306">
          <cell r="B306" t="str">
            <v>1.1.2   Outras Receitas Operacionais</v>
          </cell>
          <cell r="G306">
            <v>314.56704118929804</v>
          </cell>
          <cell r="H306">
            <v>323.83913545083408</v>
          </cell>
          <cell r="I306">
            <v>333.38453149144334</v>
          </cell>
          <cell r="J306">
            <v>343.21128508151992</v>
          </cell>
          <cell r="K306">
            <v>353.32768944119908</v>
          </cell>
          <cell r="L306">
            <v>363.74228223936217</v>
          </cell>
          <cell r="M306">
            <v>374.46385279894298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2406.5358176925993</v>
          </cell>
        </row>
        <row r="307">
          <cell r="B307" t="str">
            <v>1.1.3   Receitas Não Operacionais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08">
          <cell r="B308" t="str">
            <v xml:space="preserve">1.1.4   Receitas Financeiras </v>
          </cell>
          <cell r="G308">
            <v>2304.3213627473447</v>
          </cell>
          <cell r="H308">
            <v>2372.2429250428913</v>
          </cell>
          <cell r="I308">
            <v>2442.1665252048783</v>
          </cell>
          <cell r="J308">
            <v>2514.1511747678346</v>
          </cell>
          <cell r="K308">
            <v>2588.2576246745516</v>
          </cell>
          <cell r="L308">
            <v>2664.5484165464195</v>
          </cell>
          <cell r="M308">
            <v>2743.0879354649883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17628.775964448909</v>
          </cell>
        </row>
        <row r="309">
          <cell r="B309" t="str">
            <v>2.  DESEMBOLSOS     (2.1.+ ... + 2.4)</v>
          </cell>
          <cell r="G309">
            <v>17955.200681705457</v>
          </cell>
          <cell r="H309">
            <v>18304.624206238703</v>
          </cell>
          <cell r="I309">
            <v>18664.347245445904</v>
          </cell>
          <cell r="J309">
            <v>19034.673385076359</v>
          </cell>
          <cell r="K309">
            <v>19415.915159291995</v>
          </cell>
          <cell r="L309">
            <v>19808.394314428399</v>
          </cell>
          <cell r="M309">
            <v>20212.442080530378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133395.59707271718</v>
          </cell>
        </row>
        <row r="310">
          <cell r="B310" t="str">
            <v>2.1.  OPERACIONAIS     (2.1.1.+ ... + 2.1.8)</v>
          </cell>
          <cell r="G310">
            <v>11570.159123121713</v>
          </cell>
          <cell r="H310">
            <v>11641.755359093166</v>
          </cell>
          <cell r="I310">
            <v>11715.461946632882</v>
          </cell>
          <cell r="J310">
            <v>11791.3410899012</v>
          </cell>
          <cell r="K310">
            <v>11869.456826571701</v>
          </cell>
          <cell r="L310">
            <v>11949.875081875367</v>
          </cell>
          <cell r="M310">
            <v>12032.663724237718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82570.713151433738</v>
          </cell>
        </row>
        <row r="311">
          <cell r="B311" t="str">
            <v xml:space="preserve">2.1.1.  Pessoal / Administradores   </v>
          </cell>
          <cell r="G311">
            <v>5875</v>
          </cell>
          <cell r="H311">
            <v>5875</v>
          </cell>
          <cell r="I311">
            <v>5875</v>
          </cell>
          <cell r="J311">
            <v>5875</v>
          </cell>
          <cell r="K311">
            <v>5875</v>
          </cell>
          <cell r="L311">
            <v>5875</v>
          </cell>
          <cell r="M311">
            <v>5875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41125</v>
          </cell>
        </row>
        <row r="312">
          <cell r="B312" t="str">
            <v xml:space="preserve">2.1.2.  Conservação de Rotina  </v>
          </cell>
          <cell r="G312">
            <v>2177</v>
          </cell>
          <cell r="H312">
            <v>2177</v>
          </cell>
          <cell r="I312">
            <v>2177</v>
          </cell>
          <cell r="J312">
            <v>2177</v>
          </cell>
          <cell r="K312">
            <v>2177</v>
          </cell>
          <cell r="L312">
            <v>2177</v>
          </cell>
          <cell r="M312">
            <v>2177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15239</v>
          </cell>
        </row>
        <row r="313">
          <cell r="B313" t="str">
            <v xml:space="preserve">2.1.3.  Consumo   </v>
          </cell>
          <cell r="G313">
            <v>174</v>
          </cell>
          <cell r="H313">
            <v>174</v>
          </cell>
          <cell r="I313">
            <v>174</v>
          </cell>
          <cell r="J313">
            <v>174</v>
          </cell>
          <cell r="K313">
            <v>174</v>
          </cell>
          <cell r="L313">
            <v>174</v>
          </cell>
          <cell r="M313">
            <v>174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1218</v>
          </cell>
        </row>
        <row r="314">
          <cell r="B314" t="str">
            <v>2.1.4.  Transportes</v>
          </cell>
          <cell r="G314">
            <v>287</v>
          </cell>
          <cell r="H314">
            <v>287</v>
          </cell>
          <cell r="I314">
            <v>287</v>
          </cell>
          <cell r="J314">
            <v>287</v>
          </cell>
          <cell r="K314">
            <v>287</v>
          </cell>
          <cell r="L314">
            <v>287</v>
          </cell>
          <cell r="M314">
            <v>287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2009</v>
          </cell>
        </row>
        <row r="315">
          <cell r="B315" t="str">
            <v>2.1.5.  Diversas</v>
          </cell>
          <cell r="G315">
            <v>258</v>
          </cell>
          <cell r="H315">
            <v>258</v>
          </cell>
          <cell r="I315">
            <v>258</v>
          </cell>
          <cell r="J315">
            <v>258</v>
          </cell>
          <cell r="K315">
            <v>258</v>
          </cell>
          <cell r="L315">
            <v>258</v>
          </cell>
          <cell r="M315">
            <v>258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1806</v>
          </cell>
        </row>
        <row r="316">
          <cell r="B316" t="str">
            <v>2.1.6.  Tributos s/ Faturamento</v>
          </cell>
          <cell r="G316">
            <v>2423.0835471849514</v>
          </cell>
          <cell r="H316">
            <v>2494.5057119741609</v>
          </cell>
          <cell r="I316">
            <v>2568.0330974558647</v>
          </cell>
          <cell r="J316">
            <v>2643.7277565540708</v>
          </cell>
          <cell r="K316">
            <v>2721.6535712482341</v>
          </cell>
          <cell r="L316">
            <v>2801.8763064860118</v>
          </cell>
          <cell r="M316">
            <v>2884.4636656851249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18537.343656588419</v>
          </cell>
        </row>
        <row r="317">
          <cell r="B317" t="str">
            <v>2.1.7.  Seguros</v>
          </cell>
          <cell r="G317">
            <v>304</v>
          </cell>
          <cell r="H317">
            <v>304</v>
          </cell>
          <cell r="I317">
            <v>304</v>
          </cell>
          <cell r="J317">
            <v>304</v>
          </cell>
          <cell r="K317">
            <v>304</v>
          </cell>
          <cell r="L317">
            <v>304</v>
          </cell>
          <cell r="M317">
            <v>304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2128</v>
          </cell>
        </row>
        <row r="318">
          <cell r="B318" t="str">
            <v xml:space="preserve">2.1.8.  Garantias </v>
          </cell>
          <cell r="G318">
            <v>72.075575936762036</v>
          </cell>
          <cell r="H318">
            <v>72.249647119004436</v>
          </cell>
          <cell r="I318">
            <v>72.428849177017767</v>
          </cell>
          <cell r="J318">
            <v>72.613333347128673</v>
          </cell>
          <cell r="K318">
            <v>72.803255323465422</v>
          </cell>
          <cell r="L318">
            <v>72.998775389354961</v>
          </cell>
          <cell r="M318">
            <v>73.200058552592807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508.36949484532607</v>
          </cell>
        </row>
        <row r="319">
          <cell r="B319" t="str">
            <v>2.2.  INVESTIMENTOS / IMOBILIZADO     (2.2.1.+ ... + 2.2.7)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B320" t="str">
            <v xml:space="preserve">2.2.1.  Ampliação Principal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B321" t="str">
            <v>2.2.2.  Demais Obras de Ampliação/Melhoramentos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B322" t="str">
            <v xml:space="preserve">2.2.3.  Equipamentos, Veiculos e Sist. Controle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B323" t="str">
            <v>2.2.4.  Desapropriações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B324" t="str">
            <v xml:space="preserve">2.2.5.  Conservação Especial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B325" t="str">
            <v>2.2.6.  Contratos Sub-rogados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B326" t="str">
            <v xml:space="preserve">2.2.7.  Indenizações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B327" t="str">
            <v>2.3.  DIREITO DE CONCESSÃO     (2.3.1.+ ... + 2.3.2)</v>
          </cell>
          <cell r="G327">
            <v>811.20548581896173</v>
          </cell>
          <cell r="H327">
            <v>835.11636250061099</v>
          </cell>
          <cell r="I327">
            <v>859.73202981013401</v>
          </cell>
          <cell r="J327">
            <v>885.07326196822362</v>
          </cell>
          <cell r="K327">
            <v>911.1614455309641</v>
          </cell>
          <cell r="L327">
            <v>938.01859743886723</v>
          </cell>
          <cell r="M327">
            <v>965.66738359791418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6205.9745666656754</v>
          </cell>
        </row>
        <row r="328">
          <cell r="B328" t="str">
            <v>2.3.1.  Valor Variável da Concessão</v>
          </cell>
          <cell r="G328">
            <v>811.20548581896173</v>
          </cell>
          <cell r="H328">
            <v>835.11636250061099</v>
          </cell>
          <cell r="I328">
            <v>859.73202981013401</v>
          </cell>
          <cell r="J328">
            <v>885.07326196822362</v>
          </cell>
          <cell r="K328">
            <v>911.1614455309641</v>
          </cell>
          <cell r="L328">
            <v>938.01859743886723</v>
          </cell>
          <cell r="M328">
            <v>965.66738359791418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6205.9745666656754</v>
          </cell>
        </row>
        <row r="329">
          <cell r="B329" t="str">
            <v xml:space="preserve">2.3.2.  Valor Fixo da Concessão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B330" t="str">
            <v>2.4.  DESEMBOLSOS  SOBRE O LUCRO     (2.4.1. + 2.4.2)</v>
          </cell>
          <cell r="G330">
            <v>5573.8360727647796</v>
          </cell>
          <cell r="H330">
            <v>5827.7524846449287</v>
          </cell>
          <cell r="I330">
            <v>6089.1532690028889</v>
          </cell>
          <cell r="J330">
            <v>6358.2590332069358</v>
          </cell>
          <cell r="K330">
            <v>6635.2968871893281</v>
          </cell>
          <cell r="L330">
            <v>6920.5006351141619</v>
          </cell>
          <cell r="M330">
            <v>7214.1109726947452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44618.909354617761</v>
          </cell>
        </row>
        <row r="331">
          <cell r="B331" t="str">
            <v xml:space="preserve">2.4.1.  Contribuição Social  </v>
          </cell>
          <cell r="G331">
            <v>1357.051169155098</v>
          </cell>
          <cell r="H331">
            <v>1418.6066629442253</v>
          </cell>
          <cell r="I331">
            <v>1481.9765500613064</v>
          </cell>
          <cell r="J331">
            <v>1547.2143110804693</v>
          </cell>
          <cell r="K331">
            <v>1614.3750029549888</v>
          </cell>
          <cell r="L331">
            <v>1683.515305482221</v>
          </cell>
          <cell r="M331">
            <v>1754.69356913812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10857.432570816429</v>
          </cell>
        </row>
        <row r="332">
          <cell r="B332" t="str">
            <v xml:space="preserve">2.4.2.  Imposto de Renda  </v>
          </cell>
          <cell r="G332">
            <v>4216.7849036096814</v>
          </cell>
          <cell r="H332">
            <v>4409.1458217007039</v>
          </cell>
          <cell r="I332">
            <v>4607.1767189415823</v>
          </cell>
          <cell r="J332">
            <v>4811.0447221264667</v>
          </cell>
          <cell r="K332">
            <v>5020.9218842343398</v>
          </cell>
          <cell r="L332">
            <v>5236.9853296319407</v>
          </cell>
          <cell r="M332">
            <v>5459.4174035566248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33761.476783801336</v>
          </cell>
        </row>
        <row r="333">
          <cell r="B333" t="str">
            <v>3.  SALDO DO CAIXA     (1 - 2)</v>
          </cell>
          <cell r="G333">
            <v>11389.303541673948</v>
          </cell>
          <cell r="H333">
            <v>11904.830802157889</v>
          </cell>
          <cell r="I333">
            <v>12435.553606763442</v>
          </cell>
          <cell r="J333">
            <v>12981.919855298929</v>
          </cell>
          <cell r="K333">
            <v>13544.390649748027</v>
          </cell>
          <cell r="L333">
            <v>14123.440683413595</v>
          </cell>
          <cell r="M333">
            <v>14719.558641531756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91098.997780587611</v>
          </cell>
        </row>
        <row r="334">
          <cell r="B334" t="str">
            <v xml:space="preserve">4. T.I.R. (Taxa Interna de Retorno) Anual do Projeto     </v>
          </cell>
          <cell r="G334">
            <v>0.2023838002243197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ORIGINAL"/>
      <sheetName val="Equipamentos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F22"/>
      <sheetName val="F23"/>
      <sheetName val="F24"/>
      <sheetName val="F25"/>
      <sheetName val="Comparativo de Mercado "/>
      <sheetName val="Capa Simulador"/>
      <sheetName val="FLUXO + DRE  Original 20 anos"/>
      <sheetName val="Fatores 20 anos"/>
      <sheetName val="Prorrogação Fluxo 25 a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4">
          <cell r="F54" t="str">
            <v>ESTUDO DO REEQUILÍBRIO ECONÔMICO-FINANCEIRO</v>
          </cell>
        </row>
        <row r="55">
          <cell r="F55" t="str">
            <v>DA CONCESSIONÁRIA VIAOESTE</v>
          </cell>
        </row>
        <row r="56">
          <cell r="F56" t="str">
            <v>Versão: A-001 - outubro/2006</v>
          </cell>
        </row>
        <row r="57">
          <cell r="F57" t="str">
            <v>Valores a Preço de: julho/1997</v>
          </cell>
        </row>
        <row r="64">
          <cell r="B64" t="str">
            <v>RESUMO DOS DESEQUILIBRIOS NO CONTRATO EM VPL (Milhares de Reais)</v>
          </cell>
        </row>
        <row r="66">
          <cell r="B66" t="str">
            <v>FATOR</v>
          </cell>
          <cell r="C66" t="str">
            <v>DISCRIMINAÇÃO</v>
          </cell>
          <cell r="G66" t="str">
            <v>VPL (a)</v>
          </cell>
          <cell r="H66">
            <v>9</v>
          </cell>
          <cell r="I66" t="str">
            <v>TIR (b)</v>
          </cell>
        </row>
        <row r="67">
          <cell r="B67" t="str">
            <v>FATOR 1</v>
          </cell>
          <cell r="C67" t="str">
            <v>1ª Adequação - Investimentos</v>
          </cell>
          <cell r="G67">
            <v>25733.44526868036</v>
          </cell>
          <cell r="H67">
            <v>126225.66413471791</v>
          </cell>
          <cell r="I67">
            <v>0.20939254423031073</v>
          </cell>
        </row>
        <row r="68">
          <cell r="B68" t="str">
            <v>FATOR 2</v>
          </cell>
          <cell r="C68" t="str">
            <v>3ª Adequação - Investimentos</v>
          </cell>
          <cell r="G68">
            <v>1778.4553827698655</v>
          </cell>
          <cell r="H68">
            <v>8723.5389385388025</v>
          </cell>
          <cell r="I68">
            <v>0.19430100682593032</v>
          </cell>
        </row>
        <row r="69">
          <cell r="B69" t="str">
            <v>FATOR 3</v>
          </cell>
          <cell r="C69" t="str">
            <v>DIFERENÇA DE RECEITA DA SP-270</v>
          </cell>
          <cell r="G69">
            <v>-2965.2502231429698</v>
          </cell>
          <cell r="H69">
            <v>-14544.911294772615</v>
          </cell>
          <cell r="I69">
            <v>0.19164958126844359</v>
          </cell>
        </row>
        <row r="70">
          <cell r="B70" t="str">
            <v>FATOR 4</v>
          </cell>
          <cell r="C70" t="str">
            <v>DIFERENÇA DE RECEITA DA SP-075 X SP-270</v>
          </cell>
          <cell r="G70">
            <v>-1208.6874455252214</v>
          </cell>
          <cell r="H70">
            <v>-5928.7582346543904</v>
          </cell>
          <cell r="I70">
            <v>0.19260923388099299</v>
          </cell>
        </row>
        <row r="71">
          <cell r="B71" t="str">
            <v>FATOR 5</v>
          </cell>
          <cell r="C71" t="str">
            <v>DIFERENÇA DE ISSQN</v>
          </cell>
          <cell r="G71">
            <v>-9731.3297676935636</v>
          </cell>
          <cell r="H71">
            <v>-47733.350510048556</v>
          </cell>
          <cell r="I71">
            <v>0.18785617026087006</v>
          </cell>
        </row>
        <row r="72">
          <cell r="B72" t="str">
            <v>FATOR 6</v>
          </cell>
          <cell r="C72" t="str">
            <v>DIFERENÇA DE COFINS</v>
          </cell>
          <cell r="G72">
            <v>-4562.4934014118271</v>
          </cell>
          <cell r="H72">
            <v>-22379.582434086136</v>
          </cell>
          <cell r="I72">
            <v>0.19076783767096686</v>
          </cell>
        </row>
        <row r="73">
          <cell r="B73" t="str">
            <v>FATOR 7</v>
          </cell>
          <cell r="C73" t="str">
            <v>TRIBUTOS (COFINS  + ISSQN) DESCONTADOS NO ÔNUS FIXO</v>
          </cell>
          <cell r="G73">
            <v>5571.3339401237272</v>
          </cell>
          <cell r="H73">
            <v>27328.067398900428</v>
          </cell>
          <cell r="I73">
            <v>0.19633802026245029</v>
          </cell>
        </row>
        <row r="74">
          <cell r="B74" t="str">
            <v>FATOR 8</v>
          </cell>
          <cell r="C74" t="str">
            <v>DIFERENÇA PELO NÃO INÍCIO DA OPERAÇÃO DAS MARGINAIS - SP 280</v>
          </cell>
          <cell r="G74">
            <v>-19567.903452309554</v>
          </cell>
          <cell r="H74">
            <v>-95982.935172616155</v>
          </cell>
          <cell r="I74">
            <v>0.18293804140810907</v>
          </cell>
        </row>
        <row r="75">
          <cell r="B75" t="str">
            <v>FATOR 9</v>
          </cell>
          <cell r="C75" t="str">
            <v>4ª Adequação - Investimentos</v>
          </cell>
          <cell r="G75">
            <v>26590.71447300016</v>
          </cell>
          <cell r="H75">
            <v>130430.6733562856</v>
          </cell>
          <cell r="I75">
            <v>0.20829608837028563</v>
          </cell>
        </row>
        <row r="76">
          <cell r="B76" t="str">
            <v>FATOR 10</v>
          </cell>
          <cell r="C76" t="str">
            <v>REGIME TARIFÁRIO ESPECIAL DAS MARGINAIS DA SP-280</v>
          </cell>
          <cell r="G76">
            <v>-16534.230355471744</v>
          </cell>
          <cell r="H76">
            <v>-81102.401399626498</v>
          </cell>
          <cell r="I76">
            <v>0.18390646773845529</v>
          </cell>
        </row>
        <row r="77">
          <cell r="B77" t="str">
            <v>FATOR 11</v>
          </cell>
          <cell r="C77" t="str">
            <v>DIFERENÇA DE RECEITA DA SP-075 X SP-270 - 2</v>
          </cell>
          <cell r="G77">
            <v>-633.74691018944065</v>
          </cell>
          <cell r="H77">
            <v>-3108.6053109782379</v>
          </cell>
          <cell r="I77">
            <v>0.19292347618797812</v>
          </cell>
        </row>
        <row r="78">
          <cell r="B78" t="str">
            <v>FATOR 12</v>
          </cell>
          <cell r="C78" t="str">
            <v>DIFERENÇA DE RECEITA PELA POSTERGAÇÃO DA DUPLICAÇÃO</v>
          </cell>
          <cell r="G78">
            <v>-5701.1889491448674</v>
          </cell>
          <cell r="H78">
            <v>-27965.021937392106</v>
          </cell>
          <cell r="I78">
            <v>0.19012072224241236</v>
          </cell>
        </row>
        <row r="79">
          <cell r="B79" t="str">
            <v>FATOR 13</v>
          </cell>
          <cell r="C79" t="str">
            <v>DIFERENÇA DE IGPM 2003 - RECEITA REAL</v>
          </cell>
          <cell r="G79">
            <v>-688.00404272528317</v>
          </cell>
          <cell r="H79">
            <v>-3374.7431140153412</v>
          </cell>
          <cell r="I79">
            <v>0.19289373267658125</v>
          </cell>
        </row>
        <row r="80">
          <cell r="B80" t="str">
            <v>FATOR 14</v>
          </cell>
          <cell r="C80" t="str">
            <v>POSTERGAÇÃO DE ÔNUS FIXO - CONTORNOS</v>
          </cell>
          <cell r="G80">
            <v>2424.52179222616</v>
          </cell>
          <cell r="H80">
            <v>11892.57288472425</v>
          </cell>
          <cell r="I80">
            <v>0.19460066417465308</v>
          </cell>
        </row>
        <row r="81">
          <cell r="B81" t="str">
            <v>FATOR 15</v>
          </cell>
          <cell r="C81" t="str">
            <v>5ª Adequação - Investimentos</v>
          </cell>
          <cell r="G81">
            <v>-2176.5888463964843</v>
          </cell>
          <cell r="H81">
            <v>-10676.431772584985</v>
          </cell>
          <cell r="I81">
            <v>0.19208059764202703</v>
          </cell>
        </row>
        <row r="82">
          <cell r="B82" t="str">
            <v>TOTAL GERAL</v>
          </cell>
          <cell r="G82">
            <v>-1670.9525372106812</v>
          </cell>
          <cell r="H82">
            <v>-8196.2244676080245</v>
          </cell>
          <cell r="I82">
            <v>0.1920789598753872</v>
          </cell>
        </row>
        <row r="83">
          <cell r="B83" t="str">
            <v>(a) reperesenta apenas o VPL do fluxo de caixa do fator utilizando a tir original do projeto</v>
          </cell>
        </row>
        <row r="84">
          <cell r="B84" t="str">
            <v>(b) representa a tir do fluxo de caixa do projeto mais o fluxo de caixa do fator</v>
          </cell>
        </row>
        <row r="86">
          <cell r="B86" t="str">
            <v>ALTERNATIVAS UTILIZADAS PARA O REEQUILIBRIO DO CONTRATO</v>
          </cell>
        </row>
        <row r="88">
          <cell r="B88" t="str">
            <v>Projeta o Contrato Original até:</v>
          </cell>
          <cell r="F88">
            <v>25</v>
          </cell>
        </row>
        <row r="90">
          <cell r="B90" t="str">
            <v>Reajuste na Receita Base  de:</v>
          </cell>
          <cell r="F90">
            <v>0</v>
          </cell>
        </row>
        <row r="92">
          <cell r="B92" t="str">
            <v>Considera o Reajuste a Partir do:</v>
          </cell>
          <cell r="F92">
            <v>9</v>
          </cell>
        </row>
        <row r="94">
          <cell r="B94" t="str">
            <v>EFEITOS NOS RESULTADOS PROJETADOS</v>
          </cell>
        </row>
        <row r="96">
          <cell r="B96" t="str">
            <v>TIR Original do Contrato (ao ano)</v>
          </cell>
          <cell r="J96">
            <v>0.19327037557252341</v>
          </cell>
        </row>
        <row r="98">
          <cell r="B98" t="str">
            <v>TIR Resultante dos Desequilibrio no Contrato Original (ao ano)</v>
          </cell>
          <cell r="J98">
            <v>0.1920789598753872</v>
          </cell>
        </row>
        <row r="100">
          <cell r="B100" t="str">
            <v>Diferença entre a TIR Original x TIR Desequilibrios</v>
          </cell>
          <cell r="J100">
            <v>-1.1914156971362111E-3</v>
          </cell>
        </row>
        <row r="102">
          <cell r="B102" t="str">
            <v>TIR Resultante das Alternativas Utilizadas para o Reequilibrio (ao ano)</v>
          </cell>
          <cell r="J102">
            <v>0.19360997399325544</v>
          </cell>
        </row>
        <row r="104">
          <cell r="B104" t="str">
            <v>GRAFICOS COMPARATIVOS DOS AJUSTES NOS DESEQUILIBRIOS NO CONTRATO ORIGINAL</v>
          </cell>
        </row>
        <row r="133">
          <cell r="B133" t="str">
            <v>SALDO DO FLUXO DE CAIXA DOS FATORES DE DESEQUILIBRIO (MIlhares de Reais)</v>
          </cell>
        </row>
        <row r="135">
          <cell r="B135" t="str">
            <v>DISCRIMINAÇÃO</v>
          </cell>
          <cell r="F135" t="str">
            <v>VPL</v>
          </cell>
          <cell r="G135" t="str">
            <v>TIR</v>
          </cell>
          <cell r="H135">
            <v>1</v>
          </cell>
          <cell r="I135">
            <v>2</v>
          </cell>
          <cell r="J135">
            <v>3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8</v>
          </cell>
          <cell r="P135">
            <v>9</v>
          </cell>
          <cell r="Q135">
            <v>10</v>
          </cell>
          <cell r="R135">
            <v>11</v>
          </cell>
          <cell r="S135">
            <v>12</v>
          </cell>
          <cell r="T135">
            <v>13</v>
          </cell>
          <cell r="U135">
            <v>14</v>
          </cell>
          <cell r="V135">
            <v>15</v>
          </cell>
          <cell r="W135">
            <v>16</v>
          </cell>
          <cell r="X135">
            <v>17</v>
          </cell>
          <cell r="Y135">
            <v>18</v>
          </cell>
          <cell r="Z135">
            <v>19</v>
          </cell>
          <cell r="AA135">
            <v>20</v>
          </cell>
        </row>
        <row r="136">
          <cell r="B136" t="str">
            <v>(=)Fluxo de Caixa do Projeto Original</v>
          </cell>
          <cell r="F136">
            <v>5.5798919494794395E-8</v>
          </cell>
          <cell r="G136">
            <v>0.19327037557252341</v>
          </cell>
          <cell r="H136">
            <v>-146068.54176000002</v>
          </cell>
          <cell r="I136">
            <v>-163024.19148499999</v>
          </cell>
          <cell r="J136">
            <v>-95881.515604999979</v>
          </cell>
          <cell r="K136">
            <v>39032.087509999998</v>
          </cell>
          <cell r="L136">
            <v>106526.57626999999</v>
          </cell>
          <cell r="M136">
            <v>106644.66430999996</v>
          </cell>
          <cell r="N136">
            <v>109145.42567499998</v>
          </cell>
          <cell r="O136">
            <v>104084.74404999999</v>
          </cell>
          <cell r="P136">
            <v>100262.04817999998</v>
          </cell>
          <cell r="Q136">
            <v>123874.85308500002</v>
          </cell>
          <cell r="R136">
            <v>101005.17119000001</v>
          </cell>
          <cell r="S136">
            <v>136260.60897500001</v>
          </cell>
          <cell r="T136">
            <v>119240.515145</v>
          </cell>
          <cell r="U136">
            <v>131747.38472</v>
          </cell>
          <cell r="V136">
            <v>121928.21519000002</v>
          </cell>
          <cell r="W136">
            <v>146150.786555</v>
          </cell>
          <cell r="X136">
            <v>152240.71505</v>
          </cell>
          <cell r="Y136">
            <v>147233.66691</v>
          </cell>
          <cell r="Z136">
            <v>147030.22589999999</v>
          </cell>
          <cell r="AA136">
            <v>155787.40448999999</v>
          </cell>
        </row>
        <row r="137">
          <cell r="B137" t="str">
            <v>(+)Desequilibrio do Projeto Original (a)</v>
          </cell>
        </row>
        <row r="138">
          <cell r="B138" t="str">
            <v>1ª Adequação - Investimentos</v>
          </cell>
        </row>
        <row r="139">
          <cell r="B139" t="str">
            <v>Fluxo de Caixa do Fator</v>
          </cell>
          <cell r="H139">
            <v>72706.0625</v>
          </cell>
          <cell r="I139">
            <v>36766.289130000005</v>
          </cell>
          <cell r="J139">
            <v>-72807.668019999997</v>
          </cell>
          <cell r="K139">
            <v>-35306.57321000001</v>
          </cell>
          <cell r="L139">
            <v>-15478.82735</v>
          </cell>
          <cell r="M139">
            <v>4733.0540700000001</v>
          </cell>
          <cell r="N139">
            <v>8654.1</v>
          </cell>
          <cell r="O139">
            <v>7082.4160000000002</v>
          </cell>
          <cell r="P139">
            <v>1303.58214</v>
          </cell>
          <cell r="Q139">
            <v>-550.23214000000007</v>
          </cell>
          <cell r="R139">
            <v>3342.2550699999993</v>
          </cell>
          <cell r="S139">
            <v>-1860.079</v>
          </cell>
          <cell r="T139">
            <v>-3990.4539299999997</v>
          </cell>
          <cell r="U139">
            <v>-210.99</v>
          </cell>
          <cell r="V139">
            <v>242.26499999999999</v>
          </cell>
          <cell r="W139">
            <v>-4132.1959299999999</v>
          </cell>
          <cell r="X139">
            <v>-225.64999999999998</v>
          </cell>
          <cell r="Y139">
            <v>-220.08399999999995</v>
          </cell>
          <cell r="Z139">
            <v>1199.1624999999999</v>
          </cell>
          <cell r="AA139">
            <v>-1069.9375</v>
          </cell>
        </row>
        <row r="140">
          <cell r="B140" t="str">
            <v>Somatoria com Projeto Original</v>
          </cell>
          <cell r="F140">
            <v>25733.44526868036</v>
          </cell>
          <cell r="G140">
            <v>0.20939254423031073</v>
          </cell>
          <cell r="H140">
            <v>-73362.479260000022</v>
          </cell>
          <cell r="I140">
            <v>-126257.90235499998</v>
          </cell>
          <cell r="J140">
            <v>-168689.18362499998</v>
          </cell>
          <cell r="K140">
            <v>3725.514299999988</v>
          </cell>
          <cell r="L140">
            <v>91047.748919999984</v>
          </cell>
          <cell r="M140">
            <v>111377.71837999996</v>
          </cell>
          <cell r="N140">
            <v>117799.52567499998</v>
          </cell>
          <cell r="O140">
            <v>111167.16004999999</v>
          </cell>
          <cell r="P140">
            <v>101565.63031999998</v>
          </cell>
          <cell r="Q140">
            <v>123324.62094500003</v>
          </cell>
          <cell r="R140">
            <v>104347.42626000001</v>
          </cell>
          <cell r="S140">
            <v>134400.52997500001</v>
          </cell>
          <cell r="T140">
            <v>115250.06121499999</v>
          </cell>
          <cell r="U140">
            <v>131536.39472000001</v>
          </cell>
          <cell r="V140">
            <v>122170.48019000002</v>
          </cell>
          <cell r="W140">
            <v>142018.59062500001</v>
          </cell>
          <cell r="X140">
            <v>152015.06505</v>
          </cell>
          <cell r="Y140">
            <v>147013.58291</v>
          </cell>
          <cell r="Z140">
            <v>148229.3884</v>
          </cell>
          <cell r="AA140">
            <v>154717.46698999999</v>
          </cell>
        </row>
        <row r="141">
          <cell r="B141" t="str">
            <v>3ª Adequação - Investimentos</v>
          </cell>
        </row>
        <row r="142">
          <cell r="B142" t="str">
            <v>Fluxo de Caixa do Fator</v>
          </cell>
          <cell r="H142">
            <v>-231.29576864375031</v>
          </cell>
          <cell r="I142">
            <v>6080.3526833195565</v>
          </cell>
          <cell r="J142">
            <v>79686.847775654853</v>
          </cell>
          <cell r="K142">
            <v>-15606.036056441877</v>
          </cell>
          <cell r="L142">
            <v>-30741.278609232471</v>
          </cell>
          <cell r="M142">
            <v>-52950.702785041802</v>
          </cell>
          <cell r="N142">
            <v>-33805.394018680745</v>
          </cell>
          <cell r="O142">
            <v>-16188.901003732462</v>
          </cell>
          <cell r="P142">
            <v>10896.143145544609</v>
          </cell>
          <cell r="Q142">
            <v>-12431.627418080854</v>
          </cell>
          <cell r="R142">
            <v>-4020.8364311166497</v>
          </cell>
          <cell r="S142">
            <v>474.44344726845111</v>
          </cell>
          <cell r="T142">
            <v>5122.0182893240344</v>
          </cell>
          <cell r="U142">
            <v>13787.710893231633</v>
          </cell>
          <cell r="V142">
            <v>21918.596014579231</v>
          </cell>
          <cell r="W142">
            <v>1373.8504236792323</v>
          </cell>
          <cell r="X142">
            <v>2483.5654556363729</v>
          </cell>
          <cell r="Y142">
            <v>-3786.8134761664833</v>
          </cell>
          <cell r="Z142">
            <v>2838.2716307297687</v>
          </cell>
          <cell r="AA142">
            <v>11991.674966036016</v>
          </cell>
        </row>
        <row r="143">
          <cell r="B143" t="str">
            <v>Somatoria com Projeto Original</v>
          </cell>
          <cell r="F143">
            <v>1778.4553827698655</v>
          </cell>
          <cell r="G143">
            <v>0.19430100682593032</v>
          </cell>
          <cell r="H143">
            <v>-146299.83752864378</v>
          </cell>
          <cell r="I143">
            <v>-156943.83880168042</v>
          </cell>
          <cell r="J143">
            <v>-16194.667829345126</v>
          </cell>
          <cell r="K143">
            <v>23426.051453558121</v>
          </cell>
          <cell r="L143">
            <v>75785.297660767523</v>
          </cell>
          <cell r="M143">
            <v>53693.961524958162</v>
          </cell>
          <cell r="N143">
            <v>75340.031656319232</v>
          </cell>
          <cell r="O143">
            <v>87895.843046267531</v>
          </cell>
          <cell r="P143">
            <v>111158.1913255446</v>
          </cell>
          <cell r="Q143">
            <v>111443.22566691917</v>
          </cell>
          <cell r="R143">
            <v>96984.334758883357</v>
          </cell>
          <cell r="S143">
            <v>136735.05242226846</v>
          </cell>
          <cell r="T143">
            <v>124362.53343432402</v>
          </cell>
          <cell r="U143">
            <v>145535.09561323165</v>
          </cell>
          <cell r="V143">
            <v>143846.81120457925</v>
          </cell>
          <cell r="W143">
            <v>147524.63697867922</v>
          </cell>
          <cell r="X143">
            <v>154724.28050563636</v>
          </cell>
          <cell r="Y143">
            <v>143446.85343383352</v>
          </cell>
          <cell r="Z143">
            <v>149868.49753072977</v>
          </cell>
          <cell r="AA143">
            <v>167779.07945603601</v>
          </cell>
        </row>
        <row r="144">
          <cell r="B144" t="str">
            <v>DIFERENÇA DE RECEITA DA SP-270</v>
          </cell>
        </row>
        <row r="145">
          <cell r="B145" t="str">
            <v>Fluxo de Caixa do Fator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-3263.1747</v>
          </cell>
          <cell r="M145">
            <v>-3026.3967000000002</v>
          </cell>
          <cell r="N145">
            <v>-1957.1570999999999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</row>
        <row r="146">
          <cell r="B146" t="str">
            <v>Somatoria com Projeto Original</v>
          </cell>
          <cell r="F146">
            <v>-2965.2502231429698</v>
          </cell>
          <cell r="G146">
            <v>0.19164958126844359</v>
          </cell>
          <cell r="H146">
            <v>-146068.54176000002</v>
          </cell>
          <cell r="I146">
            <v>-163024.19148499999</v>
          </cell>
          <cell r="J146">
            <v>-95881.515604999979</v>
          </cell>
          <cell r="K146">
            <v>39032.087509999998</v>
          </cell>
          <cell r="L146">
            <v>103263.40156999999</v>
          </cell>
          <cell r="M146">
            <v>103618.26760999997</v>
          </cell>
          <cell r="N146">
            <v>107188.26857499998</v>
          </cell>
          <cell r="O146">
            <v>104084.74404999999</v>
          </cell>
          <cell r="P146">
            <v>100262.04817999998</v>
          </cell>
          <cell r="Q146">
            <v>123874.85308500002</v>
          </cell>
          <cell r="R146">
            <v>101005.17119000001</v>
          </cell>
          <cell r="S146">
            <v>136260.60897500001</v>
          </cell>
          <cell r="T146">
            <v>119240.515145</v>
          </cell>
          <cell r="U146">
            <v>131747.38472</v>
          </cell>
          <cell r="V146">
            <v>121928.21519000002</v>
          </cell>
          <cell r="W146">
            <v>146150.786555</v>
          </cell>
          <cell r="X146">
            <v>152240.71505</v>
          </cell>
          <cell r="Y146">
            <v>147233.66691</v>
          </cell>
          <cell r="Z146">
            <v>147030.22589999999</v>
          </cell>
          <cell r="AA146">
            <v>155787.40448999999</v>
          </cell>
        </row>
        <row r="147">
          <cell r="B147" t="str">
            <v>DIFERENÇA DE RECEITA DA SP-075 X SP-270</v>
          </cell>
        </row>
        <row r="148">
          <cell r="B148" t="str">
            <v>Fluxo de Caixa do Fator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-2924.2083000000002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B149" t="str">
            <v>Somatoria com Projeto Original</v>
          </cell>
          <cell r="F149">
            <v>-1208.6874455252214</v>
          </cell>
          <cell r="G149">
            <v>0.19260923388099299</v>
          </cell>
          <cell r="H149">
            <v>-146068.54176000002</v>
          </cell>
          <cell r="I149">
            <v>-163024.19148499999</v>
          </cell>
          <cell r="J149">
            <v>-95881.515604999979</v>
          </cell>
          <cell r="K149">
            <v>39032.087509999998</v>
          </cell>
          <cell r="L149">
            <v>103602.36796999999</v>
          </cell>
          <cell r="M149">
            <v>106644.66430999996</v>
          </cell>
          <cell r="N149">
            <v>109145.42567499998</v>
          </cell>
          <cell r="O149">
            <v>104084.74404999999</v>
          </cell>
          <cell r="P149">
            <v>100262.04817999998</v>
          </cell>
          <cell r="Q149">
            <v>123874.85308500002</v>
          </cell>
          <cell r="R149">
            <v>101005.17119000001</v>
          </cell>
          <cell r="S149">
            <v>136260.60897500001</v>
          </cell>
          <cell r="T149">
            <v>119240.515145</v>
          </cell>
          <cell r="U149">
            <v>131747.38472</v>
          </cell>
          <cell r="V149">
            <v>121928.21519000002</v>
          </cell>
          <cell r="W149">
            <v>146150.786555</v>
          </cell>
          <cell r="X149">
            <v>152240.71505</v>
          </cell>
          <cell r="Y149">
            <v>147233.66691</v>
          </cell>
          <cell r="Z149">
            <v>147030.22589999999</v>
          </cell>
          <cell r="AA149">
            <v>155787.40448999999</v>
          </cell>
        </row>
        <row r="150">
          <cell r="B150" t="str">
            <v>DIFERENÇA DE ISSQN</v>
          </cell>
        </row>
        <row r="151">
          <cell r="B151" t="str">
            <v>Fluxo de Caixa do Fator</v>
          </cell>
          <cell r="H151">
            <v>996.31679999999994</v>
          </cell>
          <cell r="I151">
            <v>1107.8671100000001</v>
          </cell>
          <cell r="J151">
            <v>-201.56212999999997</v>
          </cell>
          <cell r="K151">
            <v>-4179.3863000000001</v>
          </cell>
          <cell r="L151">
            <v>-1386.1228000000001</v>
          </cell>
          <cell r="M151">
            <v>-670.15409999999997</v>
          </cell>
          <cell r="N151">
            <v>-4691.1523999999999</v>
          </cell>
          <cell r="O151">
            <v>-4846.1435000000001</v>
          </cell>
          <cell r="P151">
            <v>-4939.9903999999997</v>
          </cell>
          <cell r="Q151">
            <v>-5035.7467999999999</v>
          </cell>
          <cell r="R151">
            <v>-5118.6391999999996</v>
          </cell>
          <cell r="S151">
            <v>-5202.8179999999993</v>
          </cell>
          <cell r="T151">
            <v>-5288.4640999999992</v>
          </cell>
          <cell r="U151">
            <v>-5375.4971000000005</v>
          </cell>
          <cell r="V151">
            <v>-5463.9571999999998</v>
          </cell>
          <cell r="W151">
            <v>-5553.8444</v>
          </cell>
          <cell r="X151">
            <v>-5645.219000000001</v>
          </cell>
          <cell r="Y151">
            <v>-5738.1412999999993</v>
          </cell>
          <cell r="Z151">
            <v>-5832.5509999999995</v>
          </cell>
          <cell r="AA151">
            <v>-5928.5686999999998</v>
          </cell>
        </row>
        <row r="152">
          <cell r="B152" t="str">
            <v>Somatoria com Projeto Original</v>
          </cell>
          <cell r="F152">
            <v>-9731.3297676935636</v>
          </cell>
          <cell r="G152">
            <v>0.18785617026087006</v>
          </cell>
          <cell r="H152">
            <v>-145072.22496000002</v>
          </cell>
          <cell r="I152">
            <v>-161916.324375</v>
          </cell>
          <cell r="J152">
            <v>-96083.077734999984</v>
          </cell>
          <cell r="K152">
            <v>34852.701209999999</v>
          </cell>
          <cell r="L152">
            <v>105140.45346999999</v>
          </cell>
          <cell r="M152">
            <v>105974.51020999996</v>
          </cell>
          <cell r="N152">
            <v>104454.27327499997</v>
          </cell>
          <cell r="O152">
            <v>99238.600549999988</v>
          </cell>
          <cell r="P152">
            <v>95322.057779999988</v>
          </cell>
          <cell r="Q152">
            <v>118839.10628500003</v>
          </cell>
          <cell r="R152">
            <v>95886.531990000003</v>
          </cell>
          <cell r="S152">
            <v>131057.79097500001</v>
          </cell>
          <cell r="T152">
            <v>113952.051045</v>
          </cell>
          <cell r="U152">
            <v>126371.88761999999</v>
          </cell>
          <cell r="V152">
            <v>116464.25799000001</v>
          </cell>
          <cell r="W152">
            <v>140596.942155</v>
          </cell>
          <cell r="X152">
            <v>146595.49604999999</v>
          </cell>
          <cell r="Y152">
            <v>141495.52561000001</v>
          </cell>
          <cell r="Z152">
            <v>141197.67489999998</v>
          </cell>
          <cell r="AA152">
            <v>149858.83578999998</v>
          </cell>
        </row>
        <row r="153">
          <cell r="B153" t="str">
            <v>DIFERENÇA DE COFINS</v>
          </cell>
        </row>
        <row r="154">
          <cell r="B154" t="str">
            <v>Fluxo de Caixa do Fator</v>
          </cell>
          <cell r="H154">
            <v>-79.242033333333893</v>
          </cell>
          <cell r="I154">
            <v>-603.75040000000001</v>
          </cell>
          <cell r="J154">
            <v>-916.94190000000003</v>
          </cell>
          <cell r="K154">
            <v>-1323.0825</v>
          </cell>
          <cell r="L154">
            <v>-389.28786666666667</v>
          </cell>
          <cell r="M154">
            <v>-150.604833333333</v>
          </cell>
          <cell r="N154">
            <v>-1490.9107999999999</v>
          </cell>
          <cell r="O154">
            <v>-1542.5477000000001</v>
          </cell>
          <cell r="P154">
            <v>-1573.8032000000001</v>
          </cell>
          <cell r="Q154">
            <v>-1605.6952000000001</v>
          </cell>
          <cell r="R154">
            <v>-1633.2992000000002</v>
          </cell>
          <cell r="S154">
            <v>-1661.3319999999999</v>
          </cell>
          <cell r="T154">
            <v>-1689.8539000000001</v>
          </cell>
          <cell r="U154">
            <v>-1718.8380999999999</v>
          </cell>
          <cell r="V154">
            <v>-1748.2980000000002</v>
          </cell>
          <cell r="W154">
            <v>-1778.2336</v>
          </cell>
          <cell r="X154">
            <v>-1808.665</v>
          </cell>
          <cell r="Y154">
            <v>-1839.6123</v>
          </cell>
          <cell r="Z154">
            <v>-1871.0554</v>
          </cell>
          <cell r="AA154">
            <v>-1903.0345</v>
          </cell>
        </row>
        <row r="155">
          <cell r="B155" t="str">
            <v>Somatoria com Projeto Original</v>
          </cell>
          <cell r="F155">
            <v>-4562.4934014118271</v>
          </cell>
          <cell r="G155">
            <v>0.19076783767096686</v>
          </cell>
          <cell r="H155">
            <v>-146147.78379333336</v>
          </cell>
          <cell r="I155">
            <v>-163627.94188499998</v>
          </cell>
          <cell r="J155">
            <v>-96798.457504999984</v>
          </cell>
          <cell r="K155">
            <v>37709.005010000001</v>
          </cell>
          <cell r="L155">
            <v>106137.28840333332</v>
          </cell>
          <cell r="M155">
            <v>106494.05947666663</v>
          </cell>
          <cell r="N155">
            <v>107654.51487499998</v>
          </cell>
          <cell r="O155">
            <v>102542.19635</v>
          </cell>
          <cell r="P155">
            <v>98688.244979999989</v>
          </cell>
          <cell r="Q155">
            <v>122269.15788500002</v>
          </cell>
          <cell r="R155">
            <v>99371.871990000014</v>
          </cell>
          <cell r="S155">
            <v>134599.27697500002</v>
          </cell>
          <cell r="T155">
            <v>117550.661245</v>
          </cell>
          <cell r="U155">
            <v>130028.54662000001</v>
          </cell>
          <cell r="V155">
            <v>120179.91719000002</v>
          </cell>
          <cell r="W155">
            <v>144372.55295499999</v>
          </cell>
          <cell r="X155">
            <v>150432.05004999999</v>
          </cell>
          <cell r="Y155">
            <v>145394.05460999999</v>
          </cell>
          <cell r="Z155">
            <v>145159.17049999998</v>
          </cell>
          <cell r="AA155">
            <v>153884.36998999998</v>
          </cell>
        </row>
        <row r="156">
          <cell r="B156" t="str">
            <v>TRIBUTOS (COFINS  + ISSQN) DESCONTADOS NO ÔNUS FIXO</v>
          </cell>
        </row>
        <row r="157">
          <cell r="B157" t="str">
            <v>Fluxo de Caixa do Fator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13478.87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B158" t="str">
            <v>Somatoria com Projeto Original</v>
          </cell>
          <cell r="F158">
            <v>5571.3339401237272</v>
          </cell>
          <cell r="G158">
            <v>0.19633802026245029</v>
          </cell>
          <cell r="H158">
            <v>-146068.54176000002</v>
          </cell>
          <cell r="I158">
            <v>-163024.19148499999</v>
          </cell>
          <cell r="J158">
            <v>-95881.515604999979</v>
          </cell>
          <cell r="K158">
            <v>39032.087509999998</v>
          </cell>
          <cell r="L158">
            <v>120005.44626999999</v>
          </cell>
          <cell r="M158">
            <v>106644.66430999996</v>
          </cell>
          <cell r="N158">
            <v>109145.42567499998</v>
          </cell>
          <cell r="O158">
            <v>104084.74404999999</v>
          </cell>
          <cell r="P158">
            <v>100262.04817999998</v>
          </cell>
          <cell r="Q158">
            <v>123874.85308500002</v>
          </cell>
          <cell r="R158">
            <v>101005.17119000001</v>
          </cell>
          <cell r="S158">
            <v>136260.60897500001</v>
          </cell>
          <cell r="T158">
            <v>119240.515145</v>
          </cell>
          <cell r="U158">
            <v>131747.38472</v>
          </cell>
          <cell r="V158">
            <v>121928.21519000002</v>
          </cell>
          <cell r="W158">
            <v>146150.786555</v>
          </cell>
          <cell r="X158">
            <v>152240.71505</v>
          </cell>
          <cell r="Y158">
            <v>147233.66691</v>
          </cell>
          <cell r="Z158">
            <v>147030.22589999999</v>
          </cell>
          <cell r="AA158">
            <v>155787.40448999999</v>
          </cell>
        </row>
        <row r="159">
          <cell r="B159" t="str">
            <v>DIFERENÇA PELO NÃO INÍCIO DA OPERAÇÃO DAS MARGINAIS - SP 280</v>
          </cell>
        </row>
        <row r="160">
          <cell r="B160" t="str">
            <v>Fluxo de Caixa do Fator</v>
          </cell>
          <cell r="H160">
            <v>0</v>
          </cell>
          <cell r="I160">
            <v>0</v>
          </cell>
          <cell r="J160">
            <v>-33247.643830000001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</row>
        <row r="161">
          <cell r="B161" t="str">
            <v>Somatoria com Projeto Original</v>
          </cell>
          <cell r="F161">
            <v>-19567.903452309554</v>
          </cell>
          <cell r="G161">
            <v>0.18293804140810907</v>
          </cell>
          <cell r="H161">
            <v>-146068.54176000002</v>
          </cell>
          <cell r="I161">
            <v>-163024.19148499999</v>
          </cell>
          <cell r="J161">
            <v>-129129.15943499998</v>
          </cell>
          <cell r="K161">
            <v>39032.087509999998</v>
          </cell>
          <cell r="L161">
            <v>106526.57626999999</v>
          </cell>
          <cell r="M161">
            <v>106644.66430999996</v>
          </cell>
          <cell r="N161">
            <v>109145.42567499998</v>
          </cell>
          <cell r="O161">
            <v>104084.74404999999</v>
          </cell>
          <cell r="P161">
            <v>100262.04817999998</v>
          </cell>
          <cell r="Q161">
            <v>123874.85308500002</v>
          </cell>
          <cell r="R161">
            <v>101005.17119000001</v>
          </cell>
          <cell r="S161">
            <v>136260.60897500001</v>
          </cell>
          <cell r="T161">
            <v>119240.515145</v>
          </cell>
          <cell r="U161">
            <v>131747.38472</v>
          </cell>
          <cell r="V161">
            <v>121928.21519000002</v>
          </cell>
          <cell r="W161">
            <v>146150.786555</v>
          </cell>
          <cell r="X161">
            <v>152240.71505</v>
          </cell>
          <cell r="Y161">
            <v>147233.66691</v>
          </cell>
          <cell r="Z161">
            <v>147030.22589999999</v>
          </cell>
          <cell r="AA161">
            <v>155787.40448999999</v>
          </cell>
        </row>
        <row r="162">
          <cell r="B162" t="str">
            <v>4ª Adequação - Investimentos</v>
          </cell>
        </row>
        <row r="163">
          <cell r="B163" t="str">
            <v>Fluxo de Caixa do Fator</v>
          </cell>
          <cell r="H163">
            <v>-511.10808647978018</v>
          </cell>
          <cell r="I163">
            <v>-167.77705492051876</v>
          </cell>
          <cell r="J163">
            <v>618.97384530058571</v>
          </cell>
          <cell r="K163">
            <v>2161.2874772078139</v>
          </cell>
          <cell r="L163">
            <v>27667.025176100331</v>
          </cell>
          <cell r="M163">
            <v>31712.880688786256</v>
          </cell>
          <cell r="N163">
            <v>19111.911574356753</v>
          </cell>
          <cell r="O163">
            <v>8427.3983512601189</v>
          </cell>
          <cell r="P163">
            <v>-10824.669053098758</v>
          </cell>
          <cell r="Q163">
            <v>2109.6555196277504</v>
          </cell>
          <cell r="R163">
            <v>17978.916899197615</v>
          </cell>
          <cell r="S163">
            <v>1263.9623038715072</v>
          </cell>
          <cell r="T163">
            <v>-4660.3257340271903</v>
          </cell>
          <cell r="U163">
            <v>-9566.8373873293458</v>
          </cell>
          <cell r="V163">
            <v>-23204.735786401103</v>
          </cell>
          <cell r="W163">
            <v>-33197.511816020931</v>
          </cell>
          <cell r="X163">
            <v>-9470.5231093187831</v>
          </cell>
          <cell r="Y163">
            <v>9107.4668117632591</v>
          </cell>
          <cell r="Z163">
            <v>-901.71930928458914</v>
          </cell>
          <cell r="AA163">
            <v>-6549.9477161736322</v>
          </cell>
        </row>
        <row r="164">
          <cell r="B164" t="str">
            <v>Somatoria com Projeto Original</v>
          </cell>
          <cell r="F164">
            <v>26590.71447300016</v>
          </cell>
          <cell r="G164">
            <v>0.20829608837028563</v>
          </cell>
          <cell r="H164">
            <v>-146579.64984647979</v>
          </cell>
          <cell r="I164">
            <v>-163191.96853992052</v>
          </cell>
          <cell r="J164">
            <v>-95262.541759699394</v>
          </cell>
          <cell r="K164">
            <v>41193.374987207812</v>
          </cell>
          <cell r="L164">
            <v>134193.60144610034</v>
          </cell>
          <cell r="M164">
            <v>138357.54499878621</v>
          </cell>
          <cell r="N164">
            <v>128257.33724935673</v>
          </cell>
          <cell r="O164">
            <v>112512.14240126012</v>
          </cell>
          <cell r="P164">
            <v>89437.379126901229</v>
          </cell>
          <cell r="Q164">
            <v>125984.50860462777</v>
          </cell>
          <cell r="R164">
            <v>118984.08808919763</v>
          </cell>
          <cell r="S164">
            <v>137524.5712788715</v>
          </cell>
          <cell r="T164">
            <v>114580.1894109728</v>
          </cell>
          <cell r="U164">
            <v>122180.54733267066</v>
          </cell>
          <cell r="V164">
            <v>98723.479403598918</v>
          </cell>
          <cell r="W164">
            <v>112953.27473897906</v>
          </cell>
          <cell r="X164">
            <v>142770.19194068122</v>
          </cell>
          <cell r="Y164">
            <v>156341.13372176327</v>
          </cell>
          <cell r="Z164">
            <v>146128.50659071541</v>
          </cell>
          <cell r="AA164">
            <v>149237.45677382636</v>
          </cell>
        </row>
        <row r="165">
          <cell r="B165" t="str">
            <v>REGIME TARIFÁRIO ESPECIAL DAS MARGINAIS DA SP-280</v>
          </cell>
        </row>
        <row r="166">
          <cell r="B166" t="str">
            <v>Fluxo de Caixa do Fator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-8178.6143751711525</v>
          </cell>
          <cell r="O166">
            <v>-8798.3715978230102</v>
          </cell>
          <cell r="P166">
            <v>-9383.6817083732221</v>
          </cell>
          <cell r="Q166">
            <v>-9929.9919448196088</v>
          </cell>
          <cell r="R166">
            <v>-10432.449537227483</v>
          </cell>
          <cell r="S166">
            <v>-10745.423023344309</v>
          </cell>
          <cell r="T166">
            <v>-11067.785714044638</v>
          </cell>
          <cell r="U166">
            <v>-11399.819285465977</v>
          </cell>
          <cell r="V166">
            <v>-11741.813864029955</v>
          </cell>
          <cell r="W166">
            <v>-12094.068279950852</v>
          </cell>
          <cell r="X166">
            <v>-12456.890328349382</v>
          </cell>
          <cell r="Y166">
            <v>-12830.597038199863</v>
          </cell>
          <cell r="Z166">
            <v>-13215.514949345858</v>
          </cell>
          <cell r="AA166">
            <v>-13611.980397826233</v>
          </cell>
        </row>
        <row r="167">
          <cell r="B167" t="str">
            <v>Somatoria com Projeto Original</v>
          </cell>
          <cell r="F167">
            <v>-16534.230355471744</v>
          </cell>
          <cell r="G167">
            <v>0.18390646773845529</v>
          </cell>
          <cell r="H167">
            <v>-146068.54176000002</v>
          </cell>
          <cell r="I167">
            <v>-163024.19148499999</v>
          </cell>
          <cell r="J167">
            <v>-95881.515604999979</v>
          </cell>
          <cell r="K167">
            <v>39032.087509999998</v>
          </cell>
          <cell r="L167">
            <v>106526.57626999999</v>
          </cell>
          <cell r="M167">
            <v>106644.66430999996</v>
          </cell>
          <cell r="N167">
            <v>100966.81129982883</v>
          </cell>
          <cell r="O167">
            <v>95286.372452176991</v>
          </cell>
          <cell r="P167">
            <v>90878.366471626767</v>
          </cell>
          <cell r="Q167">
            <v>113944.86114018041</v>
          </cell>
          <cell r="R167">
            <v>90572.721652772525</v>
          </cell>
          <cell r="S167">
            <v>125515.1859516557</v>
          </cell>
          <cell r="T167">
            <v>108172.72943095535</v>
          </cell>
          <cell r="U167">
            <v>120347.56543453403</v>
          </cell>
          <cell r="V167">
            <v>110186.40132597006</v>
          </cell>
          <cell r="W167">
            <v>134056.71827504915</v>
          </cell>
          <cell r="X167">
            <v>139783.82472165063</v>
          </cell>
          <cell r="Y167">
            <v>134403.06987180014</v>
          </cell>
          <cell r="Z167">
            <v>133814.71095065415</v>
          </cell>
          <cell r="AA167">
            <v>142175.42409217375</v>
          </cell>
        </row>
        <row r="168">
          <cell r="B168" t="str">
            <v>DIFERENÇA DE RECEITA DA SP-075 X SP-270 - 2</v>
          </cell>
        </row>
        <row r="169">
          <cell r="B169" t="str">
            <v>Fluxo de Caixa do Fator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-769.67909080799984</v>
          </cell>
          <cell r="M169">
            <v>-911.13464840099959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</row>
        <row r="170">
          <cell r="B170" t="str">
            <v>Somatoria com Projeto Original</v>
          </cell>
          <cell r="F170">
            <v>-633.74691018944065</v>
          </cell>
          <cell r="G170">
            <v>0.19292347618797812</v>
          </cell>
          <cell r="H170">
            <v>-146068.54176000002</v>
          </cell>
          <cell r="I170">
            <v>-163024.19148499999</v>
          </cell>
          <cell r="J170">
            <v>-95881.515604999979</v>
          </cell>
          <cell r="K170">
            <v>39032.087509999998</v>
          </cell>
          <cell r="L170">
            <v>105756.89717919199</v>
          </cell>
          <cell r="M170">
            <v>105733.52966159896</v>
          </cell>
          <cell r="N170">
            <v>109145.42567499998</v>
          </cell>
          <cell r="O170">
            <v>104084.74404999999</v>
          </cell>
          <cell r="P170">
            <v>100262.04817999998</v>
          </cell>
          <cell r="Q170">
            <v>123874.85308500002</v>
          </cell>
          <cell r="R170">
            <v>101005.17119000001</v>
          </cell>
          <cell r="S170">
            <v>136260.60897500001</v>
          </cell>
          <cell r="T170">
            <v>119240.515145</v>
          </cell>
          <cell r="U170">
            <v>131747.38472</v>
          </cell>
          <cell r="V170">
            <v>121928.21519000002</v>
          </cell>
          <cell r="W170">
            <v>146150.786555</v>
          </cell>
          <cell r="X170">
            <v>152240.71505</v>
          </cell>
          <cell r="Y170">
            <v>147233.66691</v>
          </cell>
          <cell r="Z170">
            <v>147030.22589999999</v>
          </cell>
          <cell r="AA170">
            <v>155787.40448999999</v>
          </cell>
        </row>
        <row r="171">
          <cell r="B171" t="str">
            <v>DIFERENÇA DE RECEITA PELA POSTERGAÇÃO DA DUPLICAÇÃO</v>
          </cell>
        </row>
        <row r="172">
          <cell r="B172" t="str">
            <v>Fluxo de Caixa do Fator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-304.63454957400012</v>
          </cell>
          <cell r="M172">
            <v>-624.8313331979997</v>
          </cell>
          <cell r="N172">
            <v>-1738.5499235070001</v>
          </cell>
          <cell r="O172">
            <v>-3698.5593759149997</v>
          </cell>
          <cell r="P172">
            <v>-3802.0952919750002</v>
          </cell>
          <cell r="Q172">
            <v>-3908.560388673</v>
          </cell>
          <cell r="R172">
            <v>-3978.9340067759999</v>
          </cell>
          <cell r="S172">
            <v>-4050.607299321</v>
          </cell>
          <cell r="T172">
            <v>-4123.5963672119997</v>
          </cell>
          <cell r="U172">
            <v>-4197.9228756359998</v>
          </cell>
          <cell r="V172">
            <v>-4273.6293262440004</v>
          </cell>
          <cell r="W172">
            <v>-4350.6999732989998</v>
          </cell>
          <cell r="X172">
            <v>-2583.7020314122501</v>
          </cell>
          <cell r="Y172">
            <v>0</v>
          </cell>
          <cell r="Z172">
            <v>0</v>
          </cell>
          <cell r="AA172">
            <v>0</v>
          </cell>
        </row>
        <row r="173">
          <cell r="B173" t="str">
            <v>Somatoria com Projeto Original</v>
          </cell>
          <cell r="F173">
            <v>-5701.1889491448674</v>
          </cell>
          <cell r="G173">
            <v>0.19012072224241236</v>
          </cell>
          <cell r="H173">
            <v>-146068.54176000002</v>
          </cell>
          <cell r="I173">
            <v>-163024.19148499999</v>
          </cell>
          <cell r="J173">
            <v>-95881.515604999979</v>
          </cell>
          <cell r="K173">
            <v>39032.087509999998</v>
          </cell>
          <cell r="L173">
            <v>106221.941720426</v>
          </cell>
          <cell r="M173">
            <v>106019.83297680196</v>
          </cell>
          <cell r="N173">
            <v>107406.87575149297</v>
          </cell>
          <cell r="O173">
            <v>100386.184674085</v>
          </cell>
          <cell r="P173">
            <v>96459.952888024985</v>
          </cell>
          <cell r="Q173">
            <v>119966.29269632703</v>
          </cell>
          <cell r="R173">
            <v>97026.237183224002</v>
          </cell>
          <cell r="S173">
            <v>132210.001675679</v>
          </cell>
          <cell r="T173">
            <v>115116.918777788</v>
          </cell>
          <cell r="U173">
            <v>127549.46184436401</v>
          </cell>
          <cell r="V173">
            <v>117654.58586375602</v>
          </cell>
          <cell r="W173">
            <v>141800.08658170101</v>
          </cell>
          <cell r="X173">
            <v>149657.01301858775</v>
          </cell>
          <cell r="Y173">
            <v>147233.66691</v>
          </cell>
          <cell r="Z173">
            <v>147030.22589999999</v>
          </cell>
          <cell r="AA173">
            <v>155787.40448999999</v>
          </cell>
        </row>
        <row r="174">
          <cell r="B174" t="str">
            <v>DIFERENÇA DE IGPM 2003 - RECEITA REAL</v>
          </cell>
        </row>
        <row r="175">
          <cell r="B175" t="str">
            <v>Fluxo de Caixa do Fator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-1986.205331559705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B176" t="str">
            <v>Somatoria com Projeto Original</v>
          </cell>
          <cell r="F176">
            <v>-688.00404272528317</v>
          </cell>
          <cell r="G176">
            <v>0.19289373267658125</v>
          </cell>
          <cell r="H176">
            <v>-146068.54176000002</v>
          </cell>
          <cell r="I176">
            <v>-163024.19148499999</v>
          </cell>
          <cell r="J176">
            <v>-95881.515604999979</v>
          </cell>
          <cell r="K176">
            <v>39032.087509999998</v>
          </cell>
          <cell r="L176">
            <v>106526.57626999999</v>
          </cell>
          <cell r="M176">
            <v>104658.45897844026</v>
          </cell>
          <cell r="N176">
            <v>109145.42567499998</v>
          </cell>
          <cell r="O176">
            <v>104084.74404999999</v>
          </cell>
          <cell r="P176">
            <v>100262.04817999998</v>
          </cell>
          <cell r="Q176">
            <v>123874.85308500002</v>
          </cell>
          <cell r="R176">
            <v>101005.17119000001</v>
          </cell>
          <cell r="S176">
            <v>136260.60897500001</v>
          </cell>
          <cell r="T176">
            <v>119240.515145</v>
          </cell>
          <cell r="U176">
            <v>131747.38472</v>
          </cell>
          <cell r="V176">
            <v>121928.21519000002</v>
          </cell>
          <cell r="W176">
            <v>146150.786555</v>
          </cell>
          <cell r="X176">
            <v>152240.71505</v>
          </cell>
          <cell r="Y176">
            <v>147233.66691</v>
          </cell>
          <cell r="Z176">
            <v>147030.22589999999</v>
          </cell>
          <cell r="AA176">
            <v>155787.40448999999</v>
          </cell>
        </row>
        <row r="177">
          <cell r="B177" t="str">
            <v>POSTERGAÇÃO DE ÔNUS FIXO - CONTORNOS</v>
          </cell>
        </row>
        <row r="178">
          <cell r="B178" t="str">
            <v>Fluxo de Caixa do Fator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2949.4983443591659</v>
          </cell>
          <cell r="O178">
            <v>4029.3967196450249</v>
          </cell>
          <cell r="P178">
            <v>1569.3555314773885</v>
          </cell>
          <cell r="Q178">
            <v>1513.159661726012</v>
          </cell>
          <cell r="R178">
            <v>5968.1212058856772</v>
          </cell>
          <cell r="S178">
            <v>5543.9973545309995</v>
          </cell>
          <cell r="T178">
            <v>5272.8832099261144</v>
          </cell>
          <cell r="U178">
            <v>396.55190018754729</v>
          </cell>
          <cell r="V178">
            <v>-15487.830998637635</v>
          </cell>
          <cell r="W178">
            <v>-18314.138522011344</v>
          </cell>
          <cell r="X178">
            <v>-8990.0223111406085</v>
          </cell>
          <cell r="Y178">
            <v>5240.4900210230899</v>
          </cell>
          <cell r="Z178">
            <v>5500.2128609781412</v>
          </cell>
          <cell r="AA178">
            <v>4808</v>
          </cell>
        </row>
        <row r="179">
          <cell r="B179" t="str">
            <v>Somatoria com Projeto Original</v>
          </cell>
          <cell r="F179">
            <v>2424.52179222616</v>
          </cell>
          <cell r="G179">
            <v>0.19460066417465308</v>
          </cell>
          <cell r="H179">
            <v>-146068.54176000002</v>
          </cell>
          <cell r="I179">
            <v>-163024.19148499999</v>
          </cell>
          <cell r="J179">
            <v>-95881.515604999979</v>
          </cell>
          <cell r="K179">
            <v>39032.087509999998</v>
          </cell>
          <cell r="L179">
            <v>106526.57626999999</v>
          </cell>
          <cell r="M179">
            <v>106644.66430999996</v>
          </cell>
          <cell r="N179">
            <v>112094.92401935914</v>
          </cell>
          <cell r="O179">
            <v>108114.14076964502</v>
          </cell>
          <cell r="P179">
            <v>101831.40371147737</v>
          </cell>
          <cell r="Q179">
            <v>125388.01274672603</v>
          </cell>
          <cell r="R179">
            <v>106973.29239588568</v>
          </cell>
          <cell r="S179">
            <v>141804.606329531</v>
          </cell>
          <cell r="T179">
            <v>124513.39835492612</v>
          </cell>
          <cell r="U179">
            <v>132143.93662018754</v>
          </cell>
          <cell r="V179">
            <v>106440.38419136238</v>
          </cell>
          <cell r="W179">
            <v>127836.64803298865</v>
          </cell>
          <cell r="X179">
            <v>143250.69273885939</v>
          </cell>
          <cell r="Y179">
            <v>152474.15693102308</v>
          </cell>
          <cell r="Z179">
            <v>152530.43876097814</v>
          </cell>
          <cell r="AA179">
            <v>160595.40448999999</v>
          </cell>
        </row>
        <row r="180">
          <cell r="B180" t="str">
            <v>5ª Adequação - Investimentos</v>
          </cell>
        </row>
        <row r="181">
          <cell r="B181" t="str">
            <v>Fluxo de Caixa do Fator</v>
          </cell>
          <cell r="H181">
            <v>-4.7545707411700278E-3</v>
          </cell>
          <cell r="I181">
            <v>-4.3047690141975181E-2</v>
          </cell>
          <cell r="J181">
            <v>1.2799929911125218E-2</v>
          </cell>
          <cell r="K181">
            <v>-8.8630168811505428E-3</v>
          </cell>
          <cell r="L181">
            <v>-1.6817437248732858E-2</v>
          </cell>
          <cell r="M181">
            <v>49.132733959264968</v>
          </cell>
          <cell r="N181">
            <v>427.42931750932394</v>
          </cell>
          <cell r="O181">
            <v>-1020.9408521737435</v>
          </cell>
          <cell r="P181">
            <v>-24841.842011920169</v>
          </cell>
          <cell r="Q181">
            <v>281.02712509579931</v>
          </cell>
          <cell r="R181">
            <v>12737.234363257021</v>
          </cell>
          <cell r="S181">
            <v>1096.4040134913676</v>
          </cell>
          <cell r="T181">
            <v>4660.7451778745108</v>
          </cell>
          <cell r="U181">
            <v>-324.98927756876861</v>
          </cell>
          <cell r="V181">
            <v>3724.3490021469506</v>
          </cell>
          <cell r="W181">
            <v>12213.988464310578</v>
          </cell>
          <cell r="X181">
            <v>218.38289198839925</v>
          </cell>
          <cell r="Y181">
            <v>-1972.5952578898077</v>
          </cell>
          <cell r="Z181">
            <v>-9043.6600218135482</v>
          </cell>
          <cell r="AA181">
            <v>-1678.9002256918711</v>
          </cell>
        </row>
        <row r="182">
          <cell r="B182" t="str">
            <v>Somatoria com Projeto Original</v>
          </cell>
          <cell r="F182">
            <v>-2176.5888463964843</v>
          </cell>
          <cell r="G182">
            <v>0.19208059764202703</v>
          </cell>
          <cell r="H182">
            <v>-146068.54651457077</v>
          </cell>
          <cell r="I182">
            <v>-163024.23453269014</v>
          </cell>
          <cell r="J182">
            <v>-95881.502805070064</v>
          </cell>
          <cell r="K182">
            <v>39032.078646983115</v>
          </cell>
          <cell r="L182">
            <v>106526.55945256274</v>
          </cell>
          <cell r="M182">
            <v>106693.79704395923</v>
          </cell>
          <cell r="N182">
            <v>109572.8549925093</v>
          </cell>
          <cell r="O182">
            <v>103063.80319782624</v>
          </cell>
          <cell r="P182">
            <v>75420.206168079807</v>
          </cell>
          <cell r="Q182">
            <v>124155.88021009583</v>
          </cell>
          <cell r="R182">
            <v>113742.40555325703</v>
          </cell>
          <cell r="S182">
            <v>137357.01298849139</v>
          </cell>
          <cell r="T182">
            <v>123901.26032287451</v>
          </cell>
          <cell r="U182">
            <v>131422.39544243124</v>
          </cell>
          <cell r="V182">
            <v>125652.56419214697</v>
          </cell>
          <cell r="W182">
            <v>158364.77501931059</v>
          </cell>
          <cell r="X182">
            <v>152459.09794198841</v>
          </cell>
          <cell r="Y182">
            <v>145261.0716521102</v>
          </cell>
          <cell r="Z182">
            <v>137986.56587818643</v>
          </cell>
          <cell r="AA182">
            <v>154108.50426430811</v>
          </cell>
        </row>
        <row r="183">
          <cell r="B183" t="str">
            <v>(=)TOTAL GERAL</v>
          </cell>
        </row>
        <row r="184">
          <cell r="B184" t="str">
            <v>Fluxo de Caixa do Fator</v>
          </cell>
          <cell r="H184">
            <v>72880.728656972409</v>
          </cell>
          <cell r="I184">
            <v>43182.938420708902</v>
          </cell>
          <cell r="J184">
            <v>-26867.98145911465</v>
          </cell>
          <cell r="K184">
            <v>-54253.799452250947</v>
          </cell>
          <cell r="L184">
            <v>-14111.334907618055</v>
          </cell>
          <cell r="M184">
            <v>-23824.962238788314</v>
          </cell>
          <cell r="N184">
            <v>-20718.839381133657</v>
          </cell>
          <cell r="O184">
            <v>-16556.252958739071</v>
          </cell>
          <cell r="P184">
            <v>-41597.000848345153</v>
          </cell>
          <cell r="Q184">
            <v>-29558.011585123902</v>
          </cell>
          <cell r="R184">
            <v>14842.369163220179</v>
          </cell>
          <cell r="S184">
            <v>-15141.452203502984</v>
          </cell>
          <cell r="T184">
            <v>-15764.833068159167</v>
          </cell>
          <cell r="U184">
            <v>-18610.631232580912</v>
          </cell>
          <cell r="V184">
            <v>-36035.055158586518</v>
          </cell>
          <cell r="W184">
            <v>-65832.853633292325</v>
          </cell>
          <cell r="X184">
            <v>-38478.723432596256</v>
          </cell>
          <cell r="Y184">
            <v>-12039.886539469804</v>
          </cell>
          <cell r="Z184">
            <v>-21326.853688736082</v>
          </cell>
          <cell r="AA184">
            <v>-13942.694073655719</v>
          </cell>
        </row>
        <row r="185">
          <cell r="B185" t="str">
            <v>Somatoria com Projeto Original</v>
          </cell>
          <cell r="F185">
            <v>-1670.952537991561</v>
          </cell>
          <cell r="G185">
            <v>0.1920789598753872</v>
          </cell>
          <cell r="H185">
            <v>-73187.813103027613</v>
          </cell>
          <cell r="I185">
            <v>-119841.25306429109</v>
          </cell>
          <cell r="J185">
            <v>-122749.49706411464</v>
          </cell>
          <cell r="K185">
            <v>-15221.71194225095</v>
          </cell>
          <cell r="L185">
            <v>92415.24136238193</v>
          </cell>
          <cell r="M185">
            <v>82819.70207121165</v>
          </cell>
          <cell r="N185">
            <v>88426.586293866319</v>
          </cell>
          <cell r="O185">
            <v>87528.491091260919</v>
          </cell>
          <cell r="P185">
            <v>58665.04733165483</v>
          </cell>
          <cell r="Q185">
            <v>94316.841499876115</v>
          </cell>
          <cell r="R185">
            <v>115847.54035322019</v>
          </cell>
          <cell r="S185">
            <v>121119.15677149703</v>
          </cell>
          <cell r="T185">
            <v>103475.68207684084</v>
          </cell>
          <cell r="U185">
            <v>113136.75348741909</v>
          </cell>
          <cell r="V185">
            <v>85893.160031413499</v>
          </cell>
          <cell r="W185">
            <v>80317.932921707674</v>
          </cell>
          <cell r="X185">
            <v>113761.99161740375</v>
          </cell>
          <cell r="Y185">
            <v>135193.78037053021</v>
          </cell>
          <cell r="Z185">
            <v>125703.37221126391</v>
          </cell>
          <cell r="AA185">
            <v>141844.71041634426</v>
          </cell>
        </row>
        <row r="186">
          <cell r="B186" t="str">
            <v>(a) efeitos de cada fator de desequilibrio no fluxo de caixa e na taxa interna de retorno do projeto original</v>
          </cell>
        </row>
        <row r="188">
          <cell r="B188" t="str">
            <v>DEMONSTRATIVO DE RESULTADOS COM FATORES DE DESEQUILIBRIO NO PERIODO CONTRATUAL (MIlhares de Reais)</v>
          </cell>
        </row>
        <row r="190">
          <cell r="B190" t="str">
            <v>DISCRIMINAÇÃO</v>
          </cell>
          <cell r="G190">
            <v>1</v>
          </cell>
          <cell r="H190">
            <v>2</v>
          </cell>
          <cell r="I190">
            <v>3</v>
          </cell>
          <cell r="J190">
            <v>4</v>
          </cell>
          <cell r="K190">
            <v>5</v>
          </cell>
          <cell r="L190">
            <v>6</v>
          </cell>
          <cell r="M190">
            <v>7</v>
          </cell>
          <cell r="N190">
            <v>8</v>
          </cell>
          <cell r="O190">
            <v>9</v>
          </cell>
          <cell r="P190">
            <v>10</v>
          </cell>
          <cell r="Q190">
            <v>11</v>
          </cell>
          <cell r="R190">
            <v>12</v>
          </cell>
          <cell r="S190">
            <v>13</v>
          </cell>
          <cell r="T190">
            <v>14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19</v>
          </cell>
          <cell r="Z190">
            <v>20</v>
          </cell>
          <cell r="AA190" t="str">
            <v>TOTAL</v>
          </cell>
        </row>
        <row r="191">
          <cell r="B191" t="str">
            <v>1 -  RECEITA BRUTA    (1.1)</v>
          </cell>
          <cell r="G191">
            <v>74352</v>
          </cell>
          <cell r="H191">
            <v>99547</v>
          </cell>
          <cell r="I191">
            <v>106637</v>
          </cell>
          <cell r="J191">
            <v>220998</v>
          </cell>
          <cell r="K191">
            <v>229501.11239999998</v>
          </cell>
          <cell r="L191">
            <v>234830.83349270842</v>
          </cell>
          <cell r="M191">
            <v>230516.41174760429</v>
          </cell>
          <cell r="N191">
            <v>233540.70425958713</v>
          </cell>
          <cell r="O191">
            <v>237029.27272684977</v>
          </cell>
          <cell r="P191">
            <v>240676.75116454266</v>
          </cell>
          <cell r="Q191">
            <v>243822.58230852691</v>
          </cell>
          <cell r="R191">
            <v>247362.97268178276</v>
          </cell>
          <cell r="S191">
            <v>250958.19439623621</v>
          </cell>
          <cell r="T191">
            <v>254603.73247612332</v>
          </cell>
          <cell r="U191">
            <v>258301.02239440699</v>
          </cell>
          <cell r="V191">
            <v>262049.58324223923</v>
          </cell>
          <cell r="W191">
            <v>268969.46703550639</v>
          </cell>
          <cell r="X191">
            <v>277327.56110807159</v>
          </cell>
          <cell r="Y191">
            <v>281375.84794131375</v>
          </cell>
          <cell r="Z191">
            <v>285484.52337955317</v>
          </cell>
          <cell r="AA191">
            <v>4537884.5727550527</v>
          </cell>
        </row>
        <row r="192">
          <cell r="B192" t="str">
            <v>1.1 - Operacionais    (1.1.1 + 1.1.2)</v>
          </cell>
          <cell r="G192">
            <v>74352</v>
          </cell>
          <cell r="H192">
            <v>99547</v>
          </cell>
          <cell r="I192">
            <v>106637</v>
          </cell>
          <cell r="J192">
            <v>220998</v>
          </cell>
          <cell r="K192">
            <v>229501.11239999998</v>
          </cell>
          <cell r="L192">
            <v>234830.83349270842</v>
          </cell>
          <cell r="M192">
            <v>230516.41174760429</v>
          </cell>
          <cell r="N192">
            <v>233540.70425958713</v>
          </cell>
          <cell r="O192">
            <v>237029.27272684977</v>
          </cell>
          <cell r="P192">
            <v>240676.75116454266</v>
          </cell>
          <cell r="Q192">
            <v>243822.58230852691</v>
          </cell>
          <cell r="R192">
            <v>247362.97268178276</v>
          </cell>
          <cell r="S192">
            <v>250958.19439623621</v>
          </cell>
          <cell r="T192">
            <v>254603.73247612332</v>
          </cell>
          <cell r="U192">
            <v>258301.02239440699</v>
          </cell>
          <cell r="V192">
            <v>262049.58324223923</v>
          </cell>
          <cell r="W192">
            <v>268969.46703550639</v>
          </cell>
          <cell r="X192">
            <v>277327.56110807159</v>
          </cell>
          <cell r="Y192">
            <v>281375.84794131375</v>
          </cell>
          <cell r="Z192">
            <v>285484.52337955317</v>
          </cell>
          <cell r="AA192">
            <v>4537884.5727550527</v>
          </cell>
        </row>
        <row r="193">
          <cell r="B193" t="str">
            <v>1.1.1 - Receitas de  Pedágios    (Transp. Qd.2.1.1.2)</v>
          </cell>
          <cell r="G193">
            <v>73430</v>
          </cell>
          <cell r="H193">
            <v>96402</v>
          </cell>
          <cell r="I193">
            <v>98799</v>
          </cell>
          <cell r="J193">
            <v>213157</v>
          </cell>
          <cell r="K193">
            <v>221357.11239999998</v>
          </cell>
          <cell r="L193">
            <v>226683.83349270842</v>
          </cell>
          <cell r="M193">
            <v>222366.41174760429</v>
          </cell>
          <cell r="N193">
            <v>225387.70425958713</v>
          </cell>
          <cell r="O193">
            <v>228873.27272684977</v>
          </cell>
          <cell r="P193">
            <v>232517.75116454266</v>
          </cell>
          <cell r="Q193">
            <v>235660.58230852691</v>
          </cell>
          <cell r="R193">
            <v>239197.97268178276</v>
          </cell>
          <cell r="S193">
            <v>242790.19439623621</v>
          </cell>
          <cell r="T193">
            <v>246432.73247612332</v>
          </cell>
          <cell r="U193">
            <v>250127.02239440699</v>
          </cell>
          <cell r="V193">
            <v>253872.58324223923</v>
          </cell>
          <cell r="W193">
            <v>260789.46703550639</v>
          </cell>
          <cell r="X193">
            <v>269144.56110807159</v>
          </cell>
          <cell r="Y193">
            <v>273189.84794131375</v>
          </cell>
          <cell r="Z193">
            <v>277295.52337955317</v>
          </cell>
          <cell r="AA193">
            <v>4387474.5727550527</v>
          </cell>
        </row>
        <row r="194">
          <cell r="B194" t="str">
            <v>1.1.2 - Outras Receitas Operacionais    (calculado 2.1.2.)</v>
          </cell>
          <cell r="G194">
            <v>922</v>
          </cell>
          <cell r="H194">
            <v>3145</v>
          </cell>
          <cell r="I194">
            <v>7838</v>
          </cell>
          <cell r="J194">
            <v>7841</v>
          </cell>
          <cell r="K194">
            <v>8144</v>
          </cell>
          <cell r="L194">
            <v>8147.0000000000009</v>
          </cell>
          <cell r="M194">
            <v>8150</v>
          </cell>
          <cell r="N194">
            <v>8153</v>
          </cell>
          <cell r="O194">
            <v>8156</v>
          </cell>
          <cell r="P194">
            <v>8159</v>
          </cell>
          <cell r="Q194">
            <v>8162</v>
          </cell>
          <cell r="R194">
            <v>8165</v>
          </cell>
          <cell r="S194">
            <v>8168</v>
          </cell>
          <cell r="T194">
            <v>8170.9999999999991</v>
          </cell>
          <cell r="U194">
            <v>8174</v>
          </cell>
          <cell r="V194">
            <v>8177</v>
          </cell>
          <cell r="W194">
            <v>8180</v>
          </cell>
          <cell r="X194">
            <v>8183</v>
          </cell>
          <cell r="Y194">
            <v>8186.0000000000009</v>
          </cell>
          <cell r="Z194">
            <v>8189</v>
          </cell>
          <cell r="AA194">
            <v>150410</v>
          </cell>
        </row>
        <row r="195">
          <cell r="B195" t="str">
            <v>2 -  DEDUÇÕES DA RECEITA    (2.1)</v>
          </cell>
          <cell r="G195">
            <v>3457.3679999999999</v>
          </cell>
          <cell r="H195">
            <v>4628.9354999999996</v>
          </cell>
          <cell r="I195">
            <v>4958.6204999999991</v>
          </cell>
          <cell r="J195">
            <v>10276.406999999999</v>
          </cell>
          <cell r="K195">
            <v>10671.801726600001</v>
          </cell>
          <cell r="L195">
            <v>11063.396787475691</v>
          </cell>
          <cell r="M195">
            <v>19190.083929921766</v>
          </cell>
          <cell r="N195">
            <v>19875.150918454288</v>
          </cell>
          <cell r="O195">
            <v>20176.792090872506</v>
          </cell>
          <cell r="P195">
            <v>20492.178975732942</v>
          </cell>
          <cell r="Q195">
            <v>20764.173369687582</v>
          </cell>
          <cell r="R195">
            <v>21070.297136974208</v>
          </cell>
          <cell r="S195">
            <v>21381.163815274434</v>
          </cell>
          <cell r="T195">
            <v>21696.382859184665</v>
          </cell>
          <cell r="U195">
            <v>22016.078437116201</v>
          </cell>
          <cell r="V195">
            <v>22340.208950453693</v>
          </cell>
          <cell r="W195">
            <v>22938.658898571306</v>
          </cell>
          <cell r="X195">
            <v>23661.514035848195</v>
          </cell>
          <cell r="Y195">
            <v>24011.570846923642</v>
          </cell>
          <cell r="Z195">
            <v>24366.851272331354</v>
          </cell>
          <cell r="AA195">
            <v>349037.6350514224</v>
          </cell>
        </row>
        <row r="196">
          <cell r="B196" t="str">
            <v>2.1 - Tributos sobre Faturamento    (2.1.1+ .... + 2.1.4)</v>
          </cell>
          <cell r="G196">
            <v>3457.3679999999999</v>
          </cell>
          <cell r="H196">
            <v>4628.9354999999996</v>
          </cell>
          <cell r="I196">
            <v>4958.6204999999991</v>
          </cell>
          <cell r="J196">
            <v>10276.406999999999</v>
          </cell>
          <cell r="K196">
            <v>10671.801726600001</v>
          </cell>
          <cell r="L196">
            <v>11063.396787475691</v>
          </cell>
          <cell r="M196">
            <v>19190.083929921766</v>
          </cell>
          <cell r="N196">
            <v>19875.150918454288</v>
          </cell>
          <cell r="O196">
            <v>20176.792090872506</v>
          </cell>
          <cell r="P196">
            <v>20492.178975732942</v>
          </cell>
          <cell r="Q196">
            <v>20764.173369687582</v>
          </cell>
          <cell r="R196">
            <v>21070.297136974208</v>
          </cell>
          <cell r="S196">
            <v>21381.163815274434</v>
          </cell>
          <cell r="T196">
            <v>21696.382859184665</v>
          </cell>
          <cell r="U196">
            <v>22016.078437116201</v>
          </cell>
          <cell r="V196">
            <v>22340.208950453693</v>
          </cell>
          <cell r="W196">
            <v>22938.658898571306</v>
          </cell>
          <cell r="X196">
            <v>23661.514035848195</v>
          </cell>
          <cell r="Y196">
            <v>24011.570846923642</v>
          </cell>
          <cell r="Z196">
            <v>24366.851272331354</v>
          </cell>
          <cell r="AA196">
            <v>349037.6350514224</v>
          </cell>
        </row>
        <row r="197">
          <cell r="B197" t="str">
            <v>2.1.1 - I.S.S    (transp. Qd  1.3.)</v>
          </cell>
          <cell r="G197">
            <v>1487.04</v>
          </cell>
          <cell r="H197">
            <v>1990.94</v>
          </cell>
          <cell r="I197">
            <v>2132.7399999999998</v>
          </cell>
          <cell r="J197">
            <v>4419.96</v>
          </cell>
          <cell r="K197">
            <v>4590.0222480000002</v>
          </cell>
          <cell r="L197">
            <v>4804.4389424027304</v>
          </cell>
          <cell r="M197">
            <v>11003.362572695711</v>
          </cell>
          <cell r="N197">
            <v>11432.445212979357</v>
          </cell>
          <cell r="O197">
            <v>11606.78363634249</v>
          </cell>
          <cell r="P197">
            <v>11789.067558227134</v>
          </cell>
          <cell r="Q197">
            <v>11946.269115426347</v>
          </cell>
          <cell r="R197">
            <v>12123.198634089138</v>
          </cell>
          <cell r="S197">
            <v>12302.869719811812</v>
          </cell>
          <cell r="T197">
            <v>12485.056623806166</v>
          </cell>
          <cell r="U197">
            <v>12669.831119720349</v>
          </cell>
          <cell r="V197">
            <v>12857.169162111961</v>
          </cell>
          <cell r="W197">
            <v>13203.073351775321</v>
          </cell>
          <cell r="X197">
            <v>13620.888055403582</v>
          </cell>
          <cell r="Y197">
            <v>13823.212397065688</v>
          </cell>
          <cell r="Z197">
            <v>14028.55616897766</v>
          </cell>
          <cell r="AA197">
            <v>194316.92451883544</v>
          </cell>
        </row>
        <row r="198">
          <cell r="B198" t="str">
            <v>2.1.2 - Cofins    (transp. Qd 1.3.)</v>
          </cell>
          <cell r="G198">
            <v>1487.04</v>
          </cell>
          <cell r="H198">
            <v>1990.94</v>
          </cell>
          <cell r="I198">
            <v>2132.7399999999998</v>
          </cell>
          <cell r="J198">
            <v>4419.96</v>
          </cell>
          <cell r="K198">
            <v>4590.0222480000002</v>
          </cell>
          <cell r="L198">
            <v>4732.557427370356</v>
          </cell>
          <cell r="M198">
            <v>6741.3396808666266</v>
          </cell>
          <cell r="N198">
            <v>6924.6911277876143</v>
          </cell>
          <cell r="O198">
            <v>7029.3181818054927</v>
          </cell>
          <cell r="P198">
            <v>7138.7125349362805</v>
          </cell>
          <cell r="Q198">
            <v>7233.0574692558084</v>
          </cell>
          <cell r="R198">
            <v>7339.2391804534827</v>
          </cell>
          <cell r="S198">
            <v>7447.0658318870856</v>
          </cell>
          <cell r="T198">
            <v>7556.401974283699</v>
          </cell>
          <cell r="U198">
            <v>7667.2906718322083</v>
          </cell>
          <cell r="V198">
            <v>7779.7174972671764</v>
          </cell>
          <cell r="W198">
            <v>7987.2840110651914</v>
          </cell>
          <cell r="X198">
            <v>8237.9968332421486</v>
          </cell>
          <cell r="Y198">
            <v>8359.4154382394117</v>
          </cell>
          <cell r="Z198">
            <v>8482.6457013865966</v>
          </cell>
          <cell r="AA198">
            <v>125277.43580967917</v>
          </cell>
        </row>
        <row r="199">
          <cell r="B199" t="str">
            <v>2.1.3 - Pis / Pasep    (transp. Qd 1.3.)</v>
          </cell>
          <cell r="G199">
            <v>483.28799999999995</v>
          </cell>
          <cell r="H199">
            <v>647.05549999999994</v>
          </cell>
          <cell r="I199">
            <v>693.14049999999997</v>
          </cell>
          <cell r="J199">
            <v>1436.4869999999999</v>
          </cell>
          <cell r="K199">
            <v>1491.7572306</v>
          </cell>
          <cell r="L199">
            <v>1526.400417702605</v>
          </cell>
          <cell r="M199">
            <v>1445.381676359428</v>
          </cell>
          <cell r="N199">
            <v>1518.0145776873164</v>
          </cell>
          <cell r="O199">
            <v>1540.6902727245233</v>
          </cell>
          <cell r="P199">
            <v>1564.3988825695271</v>
          </cell>
          <cell r="Q199">
            <v>1584.8467850054251</v>
          </cell>
          <cell r="R199">
            <v>1607.8593224315878</v>
          </cell>
          <cell r="S199">
            <v>1631.2282635755355</v>
          </cell>
          <cell r="T199">
            <v>1654.9242610948011</v>
          </cell>
          <cell r="U199">
            <v>1678.9566455636455</v>
          </cell>
          <cell r="V199">
            <v>1703.3222910745549</v>
          </cell>
          <cell r="W199">
            <v>1748.3015357307916</v>
          </cell>
          <cell r="X199">
            <v>1802.629147202465</v>
          </cell>
          <cell r="Y199">
            <v>1828.9430116185392</v>
          </cell>
          <cell r="Z199">
            <v>1855.6494019670954</v>
          </cell>
          <cell r="AA199">
            <v>29443.274722907838</v>
          </cell>
        </row>
        <row r="200">
          <cell r="B200" t="str">
            <v>2.1.4 - CPMF    (transp Qd 1.3.)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</row>
        <row r="201">
          <cell r="B201" t="str">
            <v>3 -  RECEITA LIQUIDA    (1 - 2)</v>
          </cell>
          <cell r="G201">
            <v>70894.631999999998</v>
          </cell>
          <cell r="H201">
            <v>94918.064500000008</v>
          </cell>
          <cell r="I201">
            <v>101678.3795</v>
          </cell>
          <cell r="J201">
            <v>210721.59299999999</v>
          </cell>
          <cell r="K201">
            <v>218829.31067339997</v>
          </cell>
          <cell r="L201">
            <v>223767.43670523274</v>
          </cell>
          <cell r="M201">
            <v>211326.32781768253</v>
          </cell>
          <cell r="N201">
            <v>213665.55334113285</v>
          </cell>
          <cell r="O201">
            <v>216852.48063597726</v>
          </cell>
          <cell r="P201">
            <v>220184.57218880972</v>
          </cell>
          <cell r="Q201">
            <v>223058.40893883933</v>
          </cell>
          <cell r="R201">
            <v>226292.67554480856</v>
          </cell>
          <cell r="S201">
            <v>229577.03058096179</v>
          </cell>
          <cell r="T201">
            <v>232907.34961693865</v>
          </cell>
          <cell r="U201">
            <v>236284.94395729079</v>
          </cell>
          <cell r="V201">
            <v>239709.37429178553</v>
          </cell>
          <cell r="W201">
            <v>246030.80813693508</v>
          </cell>
          <cell r="X201">
            <v>253666.04707222339</v>
          </cell>
          <cell r="Y201">
            <v>257364.27709439013</v>
          </cell>
          <cell r="Z201">
            <v>261117.67210722182</v>
          </cell>
          <cell r="AA201">
            <v>4188846.9377036304</v>
          </cell>
        </row>
        <row r="202">
          <cell r="B202" t="str">
            <v>4 -  DESPESAS    (4.1)</v>
          </cell>
          <cell r="G202">
            <v>56958.214179615381</v>
          </cell>
          <cell r="H202">
            <v>78419.906818825373</v>
          </cell>
          <cell r="I202">
            <v>89364.985024705675</v>
          </cell>
          <cell r="J202">
            <v>101777.0051740217</v>
          </cell>
          <cell r="K202">
            <v>106500.71432268093</v>
          </cell>
          <cell r="L202">
            <v>108759.88472509553</v>
          </cell>
          <cell r="M202">
            <v>104284.7709688094</v>
          </cell>
          <cell r="N202">
            <v>101727.72783768243</v>
          </cell>
          <cell r="O202">
            <v>105144.03123900748</v>
          </cell>
          <cell r="P202">
            <v>108712.23716354033</v>
          </cell>
          <cell r="Q202">
            <v>119029.31275247855</v>
          </cell>
          <cell r="R202">
            <v>119113.69745930994</v>
          </cell>
          <cell r="S202">
            <v>119047.71608359212</v>
          </cell>
          <cell r="T202">
            <v>120652.59866587407</v>
          </cell>
          <cell r="U202">
            <v>125257.38797551821</v>
          </cell>
          <cell r="V202">
            <v>137025.23193219703</v>
          </cell>
          <cell r="W202">
            <v>147601.54451624458</v>
          </cell>
          <cell r="X202">
            <v>152614.86723866261</v>
          </cell>
          <cell r="Y202">
            <v>162776.11761464371</v>
          </cell>
          <cell r="Z202">
            <v>190844.88185366627</v>
          </cell>
          <cell r="AA202">
            <v>2355612.8335461714</v>
          </cell>
        </row>
        <row r="203">
          <cell r="B203" t="str">
            <v>4.1 - Operacionais    (4.1.1+ .... + 4.1.10)</v>
          </cell>
          <cell r="G203">
            <v>56958.214179615381</v>
          </cell>
          <cell r="H203">
            <v>78419.906818825373</v>
          </cell>
          <cell r="I203">
            <v>89364.985024705675</v>
          </cell>
          <cell r="J203">
            <v>101777.0051740217</v>
          </cell>
          <cell r="K203">
            <v>106500.71432268093</v>
          </cell>
          <cell r="L203">
            <v>108759.88472509553</v>
          </cell>
          <cell r="M203">
            <v>104284.7709688094</v>
          </cell>
          <cell r="N203">
            <v>101727.72783768243</v>
          </cell>
          <cell r="O203">
            <v>105144.03123900748</v>
          </cell>
          <cell r="P203">
            <v>108712.23716354033</v>
          </cell>
          <cell r="Q203">
            <v>119029.31275247855</v>
          </cell>
          <cell r="R203">
            <v>119113.69745930994</v>
          </cell>
          <cell r="S203">
            <v>119047.71608359212</v>
          </cell>
          <cell r="T203">
            <v>120652.59866587407</v>
          </cell>
          <cell r="U203">
            <v>125257.38797551821</v>
          </cell>
          <cell r="V203">
            <v>137025.23193219703</v>
          </cell>
          <cell r="W203">
            <v>147601.54451624458</v>
          </cell>
          <cell r="X203">
            <v>152614.86723866261</v>
          </cell>
          <cell r="Y203">
            <v>162776.11761464371</v>
          </cell>
          <cell r="Z203">
            <v>190844.88185366627</v>
          </cell>
          <cell r="AA203">
            <v>2355612.8335461714</v>
          </cell>
        </row>
        <row r="204">
          <cell r="B204" t="str">
            <v>4.1.1  -  Pessoal e Administradores    (Transp. Qd. 1.3.)</v>
          </cell>
          <cell r="G204">
            <v>20034</v>
          </cell>
          <cell r="H204">
            <v>27971</v>
          </cell>
          <cell r="I204">
            <v>31249</v>
          </cell>
          <cell r="J204">
            <v>34297</v>
          </cell>
          <cell r="K204">
            <v>34048</v>
          </cell>
          <cell r="L204">
            <v>34047</v>
          </cell>
          <cell r="M204">
            <v>34048</v>
          </cell>
          <cell r="N204">
            <v>34047</v>
          </cell>
          <cell r="O204">
            <v>34048</v>
          </cell>
          <cell r="P204">
            <v>34047</v>
          </cell>
          <cell r="Q204">
            <v>34048</v>
          </cell>
          <cell r="R204">
            <v>34047</v>
          </cell>
          <cell r="S204">
            <v>34048</v>
          </cell>
          <cell r="T204">
            <v>34047</v>
          </cell>
          <cell r="U204">
            <v>34048</v>
          </cell>
          <cell r="V204">
            <v>34047</v>
          </cell>
          <cell r="W204">
            <v>34047</v>
          </cell>
          <cell r="X204">
            <v>34047</v>
          </cell>
          <cell r="Y204">
            <v>34047</v>
          </cell>
          <cell r="Z204">
            <v>34047</v>
          </cell>
          <cell r="AA204">
            <v>658309</v>
          </cell>
        </row>
        <row r="205">
          <cell r="B205" t="str">
            <v>4.1.2  -  Conservação de Rotina    (Transp. Qd. 1.3.)</v>
          </cell>
          <cell r="G205">
            <v>2691</v>
          </cell>
          <cell r="H205">
            <v>5382</v>
          </cell>
          <cell r="I205">
            <v>5457</v>
          </cell>
          <cell r="J205">
            <v>5560</v>
          </cell>
          <cell r="K205">
            <v>6466</v>
          </cell>
          <cell r="L205">
            <v>6466</v>
          </cell>
          <cell r="M205">
            <v>6466</v>
          </cell>
          <cell r="N205">
            <v>6466</v>
          </cell>
          <cell r="O205">
            <v>6997</v>
          </cell>
          <cell r="P205">
            <v>6997</v>
          </cell>
          <cell r="Q205">
            <v>6997</v>
          </cell>
          <cell r="R205">
            <v>6997</v>
          </cell>
          <cell r="S205">
            <v>6997</v>
          </cell>
          <cell r="T205">
            <v>6997</v>
          </cell>
          <cell r="U205">
            <v>6997</v>
          </cell>
          <cell r="V205">
            <v>6997</v>
          </cell>
          <cell r="W205">
            <v>6997</v>
          </cell>
          <cell r="X205">
            <v>6997</v>
          </cell>
          <cell r="Y205">
            <v>6997</v>
          </cell>
          <cell r="Z205">
            <v>6997</v>
          </cell>
          <cell r="AA205">
            <v>128918</v>
          </cell>
        </row>
        <row r="206">
          <cell r="B206" t="str">
            <v>4.1.3  -  Consumo    (Transp. Qd. 1.3.)</v>
          </cell>
          <cell r="G206">
            <v>925</v>
          </cell>
          <cell r="H206">
            <v>987</v>
          </cell>
          <cell r="I206">
            <v>1000</v>
          </cell>
          <cell r="J206">
            <v>1135</v>
          </cell>
          <cell r="K206">
            <v>1135</v>
          </cell>
          <cell r="L206">
            <v>1135</v>
          </cell>
          <cell r="M206">
            <v>1135</v>
          </cell>
          <cell r="N206">
            <v>1135</v>
          </cell>
          <cell r="O206">
            <v>1135</v>
          </cell>
          <cell r="P206">
            <v>1135</v>
          </cell>
          <cell r="Q206">
            <v>1135</v>
          </cell>
          <cell r="R206">
            <v>1135</v>
          </cell>
          <cell r="S206">
            <v>1135</v>
          </cell>
          <cell r="T206">
            <v>1135</v>
          </cell>
          <cell r="U206">
            <v>1135</v>
          </cell>
          <cell r="V206">
            <v>1135</v>
          </cell>
          <cell r="W206">
            <v>1135</v>
          </cell>
          <cell r="X206">
            <v>1135</v>
          </cell>
          <cell r="Y206">
            <v>1135</v>
          </cell>
          <cell r="Z206">
            <v>1135</v>
          </cell>
          <cell r="AA206">
            <v>22207</v>
          </cell>
        </row>
        <row r="207">
          <cell r="B207" t="str">
            <v>4.1.4  -  Transportes    (Transp. Qd. 1.3.)</v>
          </cell>
          <cell r="G207">
            <v>2399</v>
          </cell>
          <cell r="H207">
            <v>4565</v>
          </cell>
          <cell r="I207">
            <v>4981</v>
          </cell>
          <cell r="J207">
            <v>5230</v>
          </cell>
          <cell r="K207">
            <v>5306</v>
          </cell>
          <cell r="L207">
            <v>5307</v>
          </cell>
          <cell r="M207">
            <v>5306</v>
          </cell>
          <cell r="N207">
            <v>5307</v>
          </cell>
          <cell r="O207">
            <v>5306</v>
          </cell>
          <cell r="P207">
            <v>5307</v>
          </cell>
          <cell r="Q207">
            <v>5306</v>
          </cell>
          <cell r="R207">
            <v>5307</v>
          </cell>
          <cell r="S207">
            <v>5306</v>
          </cell>
          <cell r="T207">
            <v>5307</v>
          </cell>
          <cell r="U207">
            <v>5306</v>
          </cell>
          <cell r="V207">
            <v>5307</v>
          </cell>
          <cell r="W207">
            <v>5306</v>
          </cell>
          <cell r="X207">
            <v>5307</v>
          </cell>
          <cell r="Y207">
            <v>5306</v>
          </cell>
          <cell r="Z207">
            <v>5306</v>
          </cell>
          <cell r="AA207">
            <v>102078</v>
          </cell>
        </row>
        <row r="208">
          <cell r="B208" t="str">
            <v>4.1.5  -  Diversas    (Transp. Qd. 1.3.)</v>
          </cell>
          <cell r="G208">
            <v>3376</v>
          </cell>
          <cell r="H208">
            <v>4638</v>
          </cell>
          <cell r="I208">
            <v>4059</v>
          </cell>
          <cell r="J208">
            <v>2441</v>
          </cell>
          <cell r="K208">
            <v>1745</v>
          </cell>
          <cell r="L208">
            <v>1745</v>
          </cell>
          <cell r="M208">
            <v>1745</v>
          </cell>
          <cell r="N208">
            <v>1745</v>
          </cell>
          <cell r="O208">
            <v>1745</v>
          </cell>
          <cell r="P208">
            <v>1745</v>
          </cell>
          <cell r="Q208">
            <v>1745</v>
          </cell>
          <cell r="R208">
            <v>1745</v>
          </cell>
          <cell r="S208">
            <v>1745</v>
          </cell>
          <cell r="T208">
            <v>1745</v>
          </cell>
          <cell r="U208">
            <v>1745</v>
          </cell>
          <cell r="V208">
            <v>1745</v>
          </cell>
          <cell r="W208">
            <v>1745</v>
          </cell>
          <cell r="X208">
            <v>1745</v>
          </cell>
          <cell r="Y208">
            <v>1745</v>
          </cell>
          <cell r="Z208">
            <v>1745</v>
          </cell>
          <cell r="AA208">
            <v>42434</v>
          </cell>
        </row>
        <row r="209">
          <cell r="B209" t="str">
            <v>4.1.6  -  Depreciação/Amortização    (Transp. Qd. 1.3.)</v>
          </cell>
          <cell r="G209">
            <v>2664.2541796153846</v>
          </cell>
          <cell r="H209">
            <v>9402.0968188253628</v>
          </cell>
          <cell r="I209">
            <v>17123.475024705673</v>
          </cell>
          <cell r="J209">
            <v>24333.665174021691</v>
          </cell>
          <cell r="K209">
            <v>28827.280950680914</v>
          </cell>
          <cell r="L209">
            <v>30952.55972031429</v>
          </cell>
          <cell r="M209">
            <v>32879.566282379776</v>
          </cell>
          <cell r="N209">
            <v>34592.2279404664</v>
          </cell>
          <cell r="O209">
            <v>37253.858743852506</v>
          </cell>
          <cell r="P209">
            <v>40757.640315254546</v>
          </cell>
          <cell r="Q209">
            <v>42325.252897664504</v>
          </cell>
          <cell r="R209">
            <v>40618.408278856456</v>
          </cell>
          <cell r="S209">
            <v>40461.570251705038</v>
          </cell>
          <cell r="T209">
            <v>41994.086691590368</v>
          </cell>
          <cell r="U209">
            <v>46516.957303686017</v>
          </cell>
          <cell r="V209">
            <v>58215.344434929844</v>
          </cell>
          <cell r="W209">
            <v>68605.060505179383</v>
          </cell>
          <cell r="X209">
            <v>73382.640405420461</v>
          </cell>
          <cell r="Y209">
            <v>83447.442176404293</v>
          </cell>
          <cell r="Z209">
            <v>111414.94615227968</v>
          </cell>
          <cell r="AA209">
            <v>865768.33424783242</v>
          </cell>
        </row>
        <row r="210">
          <cell r="B210" t="str">
            <v>4.1.7  -  Seguros    (transp. Qd 1.3.)</v>
          </cell>
          <cell r="G210">
            <v>910</v>
          </cell>
          <cell r="H210">
            <v>910</v>
          </cell>
          <cell r="I210">
            <v>910</v>
          </cell>
          <cell r="J210">
            <v>910</v>
          </cell>
          <cell r="K210">
            <v>910</v>
          </cell>
          <cell r="L210">
            <v>910</v>
          </cell>
          <cell r="M210">
            <v>910</v>
          </cell>
          <cell r="N210">
            <v>910</v>
          </cell>
          <cell r="O210">
            <v>910</v>
          </cell>
          <cell r="P210">
            <v>910</v>
          </cell>
          <cell r="Q210">
            <v>910</v>
          </cell>
          <cell r="R210">
            <v>910</v>
          </cell>
          <cell r="S210">
            <v>910</v>
          </cell>
          <cell r="T210">
            <v>910</v>
          </cell>
          <cell r="U210">
            <v>910</v>
          </cell>
          <cell r="V210">
            <v>910</v>
          </cell>
          <cell r="W210">
            <v>910</v>
          </cell>
          <cell r="X210">
            <v>910</v>
          </cell>
          <cell r="Y210">
            <v>910</v>
          </cell>
          <cell r="Z210">
            <v>910</v>
          </cell>
          <cell r="AA210">
            <v>18200</v>
          </cell>
        </row>
        <row r="211">
          <cell r="B211" t="str">
            <v xml:space="preserve">4.1.8  -  Garantias  (transp. Qd 1.3.)  </v>
          </cell>
          <cell r="G211">
            <v>2478</v>
          </cell>
          <cell r="H211">
            <v>2328</v>
          </cell>
          <cell r="I211">
            <v>2136</v>
          </cell>
          <cell r="J211">
            <v>1990</v>
          </cell>
          <cell r="K211">
            <v>1928</v>
          </cell>
          <cell r="L211">
            <v>1902</v>
          </cell>
          <cell r="M211">
            <v>1873</v>
          </cell>
          <cell r="N211">
            <v>1843</v>
          </cell>
          <cell r="O211">
            <v>1804</v>
          </cell>
          <cell r="P211">
            <v>1759</v>
          </cell>
          <cell r="Q211">
            <v>1734</v>
          </cell>
          <cell r="R211">
            <v>1683</v>
          </cell>
          <cell r="S211">
            <v>1666</v>
          </cell>
          <cell r="T211">
            <v>1629</v>
          </cell>
          <cell r="U211">
            <v>1600</v>
          </cell>
          <cell r="V211">
            <v>1557</v>
          </cell>
          <cell r="W211">
            <v>1537</v>
          </cell>
          <cell r="X211">
            <v>1521</v>
          </cell>
          <cell r="Y211">
            <v>1497</v>
          </cell>
          <cell r="Z211">
            <v>1467</v>
          </cell>
          <cell r="AA211">
            <v>35932</v>
          </cell>
        </row>
        <row r="212">
          <cell r="B212" t="str">
            <v xml:space="preserve">4.1.9  -  Parc.Variável da Concessão   </v>
          </cell>
          <cell r="G212">
            <v>2230.56</v>
          </cell>
          <cell r="H212">
            <v>2986.41</v>
          </cell>
          <cell r="I212">
            <v>3199.11</v>
          </cell>
          <cell r="J212">
            <v>6629.94</v>
          </cell>
          <cell r="K212">
            <v>6885.0333720000008</v>
          </cell>
          <cell r="L212">
            <v>7044.9250047812529</v>
          </cell>
          <cell r="M212">
            <v>6915.4923524281276</v>
          </cell>
          <cell r="N212">
            <v>7006.221127787614</v>
          </cell>
          <cell r="O212">
            <v>7110.8781818054922</v>
          </cell>
          <cell r="P212">
            <v>7220.3025349362797</v>
          </cell>
          <cell r="Q212">
            <v>7314.6774692558083</v>
          </cell>
          <cell r="R212">
            <v>7420.8891804534815</v>
          </cell>
          <cell r="S212">
            <v>7528.7458318870858</v>
          </cell>
          <cell r="T212">
            <v>7638.1119742837</v>
          </cell>
          <cell r="U212">
            <v>7749.0306718322099</v>
          </cell>
          <cell r="V212">
            <v>7861.4874972671769</v>
          </cell>
          <cell r="W212">
            <v>8069.0840110651907</v>
          </cell>
          <cell r="X212">
            <v>8319.8268332421449</v>
          </cell>
          <cell r="Y212">
            <v>8441.2754382394123</v>
          </cell>
          <cell r="Z212">
            <v>8564.5357013865942</v>
          </cell>
          <cell r="AA212">
            <v>136136.53718265161</v>
          </cell>
        </row>
        <row r="213">
          <cell r="B213" t="str">
            <v xml:space="preserve">4.1.10 - Parcela Fixa da Concessão   </v>
          </cell>
          <cell r="G213">
            <v>19250.400000000001</v>
          </cell>
          <cell r="H213">
            <v>19250.400000000001</v>
          </cell>
          <cell r="I213">
            <v>19250.400000000001</v>
          </cell>
          <cell r="J213">
            <v>19250.400000000001</v>
          </cell>
          <cell r="K213">
            <v>19250.400000000001</v>
          </cell>
          <cell r="L213">
            <v>19250.400000000001</v>
          </cell>
          <cell r="M213">
            <v>13006.712334001502</v>
          </cell>
          <cell r="N213">
            <v>8676.2787694284016</v>
          </cell>
          <cell r="O213">
            <v>8834.294313349501</v>
          </cell>
          <cell r="P213">
            <v>8834.294313349501</v>
          </cell>
          <cell r="Q213">
            <v>17514.382385558252</v>
          </cell>
          <cell r="R213">
            <v>19250.400000000001</v>
          </cell>
          <cell r="S213">
            <v>19250.400000000001</v>
          </cell>
          <cell r="T213">
            <v>19250.400000000001</v>
          </cell>
          <cell r="U213">
            <v>19250.400000000001</v>
          </cell>
          <cell r="V213">
            <v>19250.400000000001</v>
          </cell>
          <cell r="W213">
            <v>19250.400000000001</v>
          </cell>
          <cell r="X213">
            <v>19250.400000000001</v>
          </cell>
          <cell r="Y213">
            <v>19250.400000000001</v>
          </cell>
          <cell r="Z213">
            <v>19258.400000000001</v>
          </cell>
          <cell r="AA213">
            <v>345629.9621156872</v>
          </cell>
        </row>
        <row r="214">
          <cell r="B214" t="str">
            <v>5 -  RESULTADO BRUTO OPERACIONAL     (3 - 4)</v>
          </cell>
          <cell r="G214">
            <v>13936.417820384617</v>
          </cell>
          <cell r="H214">
            <v>16498.157681174634</v>
          </cell>
          <cell r="I214">
            <v>12313.394475294321</v>
          </cell>
          <cell r="J214">
            <v>108944.58782597829</v>
          </cell>
          <cell r="K214">
            <v>112328.59635071905</v>
          </cell>
          <cell r="L214">
            <v>115007.55198013721</v>
          </cell>
          <cell r="M214">
            <v>107041.55684887312</v>
          </cell>
          <cell r="N214">
            <v>111937.82550345043</v>
          </cell>
          <cell r="O214">
            <v>111708.44939696978</v>
          </cell>
          <cell r="P214">
            <v>111472.33502526939</v>
          </cell>
          <cell r="Q214">
            <v>104029.09618636078</v>
          </cell>
          <cell r="R214">
            <v>107178.97808549862</v>
          </cell>
          <cell r="S214">
            <v>110529.31449736966</v>
          </cell>
          <cell r="T214">
            <v>112254.75095106458</v>
          </cell>
          <cell r="U214">
            <v>111027.55598177257</v>
          </cell>
          <cell r="V214">
            <v>102684.1423595885</v>
          </cell>
          <cell r="W214">
            <v>98429.263620690501</v>
          </cell>
          <cell r="X214">
            <v>101051.17983356077</v>
          </cell>
          <cell r="Y214">
            <v>94588.15947974642</v>
          </cell>
          <cell r="Z214">
            <v>70272.790253555548</v>
          </cell>
          <cell r="AA214">
            <v>1833234.104157459</v>
          </cell>
        </row>
        <row r="215">
          <cell r="B215" t="str">
            <v>6 -  RESULTADO FINANCEIRO    (6.1)</v>
          </cell>
          <cell r="G215">
            <v>367</v>
          </cell>
          <cell r="H215">
            <v>482</v>
          </cell>
          <cell r="I215">
            <v>763</v>
          </cell>
          <cell r="J215">
            <v>1066</v>
          </cell>
          <cell r="K215">
            <v>1166</v>
          </cell>
          <cell r="L215">
            <v>1187</v>
          </cell>
          <cell r="M215">
            <v>1210</v>
          </cell>
          <cell r="N215">
            <v>1233</v>
          </cell>
          <cell r="O215">
            <v>1256</v>
          </cell>
          <cell r="P215">
            <v>1280</v>
          </cell>
          <cell r="Q215">
            <v>1301</v>
          </cell>
          <cell r="R215">
            <v>1321</v>
          </cell>
          <cell r="S215">
            <v>1343</v>
          </cell>
          <cell r="T215">
            <v>1364</v>
          </cell>
          <cell r="U215">
            <v>1386</v>
          </cell>
          <cell r="V215">
            <v>1409</v>
          </cell>
          <cell r="W215">
            <v>1432</v>
          </cell>
          <cell r="X215">
            <v>1455</v>
          </cell>
          <cell r="Y215">
            <v>1478</v>
          </cell>
          <cell r="Z215">
            <v>1502.0000000000002</v>
          </cell>
          <cell r="AA215">
            <v>24001</v>
          </cell>
        </row>
        <row r="216">
          <cell r="B216" t="str">
            <v>6.1 - Receitas    (Transp. Qd. 2B)</v>
          </cell>
          <cell r="G216">
            <v>367</v>
          </cell>
          <cell r="H216">
            <v>482</v>
          </cell>
          <cell r="I216">
            <v>763</v>
          </cell>
          <cell r="J216">
            <v>1066</v>
          </cell>
          <cell r="K216">
            <v>1166</v>
          </cell>
          <cell r="L216">
            <v>1187</v>
          </cell>
          <cell r="M216">
            <v>1210</v>
          </cell>
          <cell r="N216">
            <v>1233</v>
          </cell>
          <cell r="O216">
            <v>1256</v>
          </cell>
          <cell r="P216">
            <v>1280</v>
          </cell>
          <cell r="Q216">
            <v>1301</v>
          </cell>
          <cell r="R216">
            <v>1321</v>
          </cell>
          <cell r="S216">
            <v>1343</v>
          </cell>
          <cell r="T216">
            <v>1364</v>
          </cell>
          <cell r="U216">
            <v>1386</v>
          </cell>
          <cell r="V216">
            <v>1409</v>
          </cell>
          <cell r="W216">
            <v>1432</v>
          </cell>
          <cell r="X216">
            <v>1455</v>
          </cell>
          <cell r="Y216">
            <v>1478</v>
          </cell>
          <cell r="Z216">
            <v>1502.0000000000002</v>
          </cell>
          <cell r="AA216">
            <v>24001</v>
          </cell>
        </row>
        <row r="217">
          <cell r="B217" t="str">
            <v>7 -  RESULTADO OPERACIONAL    (5 + 6)</v>
          </cell>
          <cell r="G217">
            <v>14303.417820384617</v>
          </cell>
          <cell r="H217">
            <v>16980.157681174634</v>
          </cell>
          <cell r="I217">
            <v>13076.394475294321</v>
          </cell>
          <cell r="J217">
            <v>110010.58782597829</v>
          </cell>
          <cell r="K217">
            <v>113494.59635071905</v>
          </cell>
          <cell r="L217">
            <v>116194.55198013721</v>
          </cell>
          <cell r="M217">
            <v>108251.55684887312</v>
          </cell>
          <cell r="N217">
            <v>113170.82550345043</v>
          </cell>
          <cell r="O217">
            <v>112964.44939696978</v>
          </cell>
          <cell r="P217">
            <v>112752.33502526939</v>
          </cell>
          <cell r="Q217">
            <v>105330.09618636078</v>
          </cell>
          <cell r="R217">
            <v>108499.97808549862</v>
          </cell>
          <cell r="S217">
            <v>111872.31449736966</v>
          </cell>
          <cell r="T217">
            <v>113618.75095106458</v>
          </cell>
          <cell r="U217">
            <v>112413.55598177257</v>
          </cell>
          <cell r="V217">
            <v>104093.1423595885</v>
          </cell>
          <cell r="W217">
            <v>99861.263620690501</v>
          </cell>
          <cell r="X217">
            <v>102506.17983356077</v>
          </cell>
          <cell r="Y217">
            <v>96066.15947974642</v>
          </cell>
          <cell r="Z217">
            <v>71774.790253555548</v>
          </cell>
          <cell r="AA217">
            <v>1857235.104157459</v>
          </cell>
        </row>
        <row r="218">
          <cell r="B218" t="str">
            <v>8 -  RESULTADO NÃO OPERACIONAL    (Tr. item 2, Qd. 3A)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B219" t="str">
            <v>9 -  RESULTADO ANTES CONTRIBUIÇÃO SOCIAL   (7 + 8)</v>
          </cell>
          <cell r="G219">
            <v>14303.417820384617</v>
          </cell>
          <cell r="H219">
            <v>16980.157681174634</v>
          </cell>
          <cell r="I219">
            <v>13076.394475294321</v>
          </cell>
          <cell r="J219">
            <v>110010.58782597829</v>
          </cell>
          <cell r="K219">
            <v>113494.59635071905</v>
          </cell>
          <cell r="L219">
            <v>116194.55198013721</v>
          </cell>
          <cell r="M219">
            <v>108251.55684887312</v>
          </cell>
          <cell r="N219">
            <v>113170.82550345043</v>
          </cell>
          <cell r="O219">
            <v>112964.44939696978</v>
          </cell>
          <cell r="P219">
            <v>112752.33502526939</v>
          </cell>
          <cell r="Q219">
            <v>105330.09618636078</v>
          </cell>
          <cell r="R219">
            <v>108499.97808549862</v>
          </cell>
          <cell r="S219">
            <v>111872.31449736966</v>
          </cell>
          <cell r="T219">
            <v>113618.75095106458</v>
          </cell>
          <cell r="U219">
            <v>112413.55598177257</v>
          </cell>
          <cell r="V219">
            <v>104093.1423595885</v>
          </cell>
          <cell r="W219">
            <v>99861.263620690501</v>
          </cell>
          <cell r="X219">
            <v>102506.17983356077</v>
          </cell>
          <cell r="Y219">
            <v>96066.15947974642</v>
          </cell>
          <cell r="Z219">
            <v>71774.790253555548</v>
          </cell>
          <cell r="AA219">
            <v>1857235.104157459</v>
          </cell>
        </row>
        <row r="220">
          <cell r="B220" t="str">
            <v>10- CONTRIBUIÇÃO SOCIAL (Legislação vigente)</v>
          </cell>
          <cell r="G220">
            <v>1145.0414256307693</v>
          </cell>
          <cell r="H220">
            <v>1358.4126144939717</v>
          </cell>
          <cell r="I220">
            <v>1046.1115580235455</v>
          </cell>
          <cell r="J220">
            <v>8800.8470260782669</v>
          </cell>
          <cell r="K220">
            <v>9079.5677080575279</v>
          </cell>
          <cell r="L220">
            <v>9295.5641584109708</v>
          </cell>
          <cell r="M220">
            <v>8660.1245479098488</v>
          </cell>
          <cell r="N220">
            <v>9053.6660402760353</v>
          </cell>
          <cell r="O220">
            <v>9037.1559517575788</v>
          </cell>
          <cell r="P220">
            <v>9020.1868020215516</v>
          </cell>
          <cell r="Q220">
            <v>8426.4076949088612</v>
          </cell>
          <cell r="R220">
            <v>8679.9982468398866</v>
          </cell>
          <cell r="S220">
            <v>8949.7851597895751</v>
          </cell>
          <cell r="T220">
            <v>9089.500076085169</v>
          </cell>
          <cell r="U220">
            <v>8993.084478541803</v>
          </cell>
          <cell r="V220">
            <v>8327.4513887670819</v>
          </cell>
          <cell r="W220">
            <v>7988.9010896552427</v>
          </cell>
          <cell r="X220">
            <v>8200.4943866848607</v>
          </cell>
          <cell r="Y220">
            <v>7685.29275837971</v>
          </cell>
          <cell r="Z220">
            <v>5741.9832202844409</v>
          </cell>
          <cell r="AA220">
            <v>148579.57633259665</v>
          </cell>
        </row>
        <row r="221">
          <cell r="B221" t="str">
            <v>11- RESULTADO ANTES IMPOSTO DE RENDA    (9 - 10)</v>
          </cell>
          <cell r="G221">
            <v>13158.376394753848</v>
          </cell>
          <cell r="H221">
            <v>15621.745066680664</v>
          </cell>
          <cell r="I221">
            <v>12030.282917270775</v>
          </cell>
          <cell r="J221">
            <v>101209.74079990003</v>
          </cell>
          <cell r="K221">
            <v>104415.02864266152</v>
          </cell>
          <cell r="L221">
            <v>106898.98782172624</v>
          </cell>
          <cell r="M221">
            <v>99591.432300963279</v>
          </cell>
          <cell r="N221">
            <v>104117.15946317439</v>
          </cell>
          <cell r="O221">
            <v>103927.2934452122</v>
          </cell>
          <cell r="P221">
            <v>103732.14822324784</v>
          </cell>
          <cell r="Q221">
            <v>96903.688491451918</v>
          </cell>
          <cell r="R221">
            <v>99819.979838658735</v>
          </cell>
          <cell r="S221">
            <v>102922.52933758008</v>
          </cell>
          <cell r="T221">
            <v>104529.25087497941</v>
          </cell>
          <cell r="U221">
            <v>103420.47150323077</v>
          </cell>
          <cell r="V221">
            <v>95765.690970821423</v>
          </cell>
          <cell r="W221">
            <v>91872.362531035265</v>
          </cell>
          <cell r="X221">
            <v>94305.685446875912</v>
          </cell>
          <cell r="Y221">
            <v>88380.866721366707</v>
          </cell>
          <cell r="Z221">
            <v>66032.807033271107</v>
          </cell>
          <cell r="AA221">
            <v>1708655.5278248624</v>
          </cell>
        </row>
        <row r="222">
          <cell r="B222" t="str">
            <v>12- IMPOSTO DE RENDA (Legislação vigente)</v>
          </cell>
          <cell r="G222">
            <v>3554.2544550961538</v>
          </cell>
          <cell r="H222">
            <v>4221.0394202936623</v>
          </cell>
          <cell r="I222">
            <v>3245.0986188235784</v>
          </cell>
          <cell r="J222">
            <v>27478.646956494576</v>
          </cell>
          <cell r="K222">
            <v>28349.649087679762</v>
          </cell>
          <cell r="L222">
            <v>29024.637995034296</v>
          </cell>
          <cell r="M222">
            <v>27038.889212218266</v>
          </cell>
          <cell r="N222">
            <v>28268.70637586261</v>
          </cell>
          <cell r="O222">
            <v>28217.11234924243</v>
          </cell>
          <cell r="P222">
            <v>28164.083756317348</v>
          </cell>
          <cell r="Q222">
            <v>26308.524046590195</v>
          </cell>
          <cell r="R222">
            <v>27100.994521374651</v>
          </cell>
          <cell r="S222">
            <v>27944.078624342415</v>
          </cell>
          <cell r="T222">
            <v>28380.687737766144</v>
          </cell>
          <cell r="U222">
            <v>28079.388995443136</v>
          </cell>
          <cell r="V222">
            <v>25999.285589897114</v>
          </cell>
          <cell r="W222">
            <v>24941.315905172632</v>
          </cell>
          <cell r="X222">
            <v>25602.544958390183</v>
          </cell>
          <cell r="Y222">
            <v>23992.539869936598</v>
          </cell>
          <cell r="Z222">
            <v>17919.697563388876</v>
          </cell>
          <cell r="AA222">
            <v>463831.1760393646</v>
          </cell>
        </row>
        <row r="223">
          <cell r="B223" t="str">
            <v>13- RESULTADO DE EXERCÍCIO    (11 - 12)</v>
          </cell>
          <cell r="G223">
            <v>9604.1219396576944</v>
          </cell>
          <cell r="H223">
            <v>11400.705646387001</v>
          </cell>
          <cell r="I223">
            <v>8785.1842984471969</v>
          </cell>
          <cell r="J223">
            <v>73731.093843405455</v>
          </cell>
          <cell r="K223">
            <v>76065.379554981759</v>
          </cell>
          <cell r="L223">
            <v>77874.349826691949</v>
          </cell>
          <cell r="M223">
            <v>72552.543088745006</v>
          </cell>
          <cell r="N223">
            <v>75848.453087311791</v>
          </cell>
          <cell r="O223">
            <v>75710.181095969776</v>
          </cell>
          <cell r="P223">
            <v>75568.064466930489</v>
          </cell>
          <cell r="Q223">
            <v>70595.16444486173</v>
          </cell>
          <cell r="R223">
            <v>72718.985317284081</v>
          </cell>
          <cell r="S223">
            <v>74978.45071323766</v>
          </cell>
          <cell r="T223">
            <v>76148.563137213263</v>
          </cell>
          <cell r="U223">
            <v>75341.082507787636</v>
          </cell>
          <cell r="V223">
            <v>69766.405380924305</v>
          </cell>
          <cell r="W223">
            <v>66931.046625862626</v>
          </cell>
          <cell r="X223">
            <v>68703.140488485733</v>
          </cell>
          <cell r="Y223">
            <v>64388.326851430109</v>
          </cell>
          <cell r="Z223">
            <v>48113.109469882227</v>
          </cell>
          <cell r="AA223">
            <v>1244824.3517854977</v>
          </cell>
        </row>
        <row r="224">
          <cell r="B224" t="str">
            <v>Obs.: este demonstrativo de resultados retrata o projeto original mais os fatores de desequilibrio do contrato original</v>
          </cell>
        </row>
        <row r="226">
          <cell r="B226" t="str">
            <v>DEMONSTRATIVO DE RESULTADOS COM FATORES DE DESEQUILIBRIO NA EXTENSÃO DO PERIODO CONTRATUAL (MIlhares de Reais)</v>
          </cell>
        </row>
        <row r="228">
          <cell r="B228" t="str">
            <v>DISCRIMINAÇÃO</v>
          </cell>
          <cell r="G228">
            <v>21</v>
          </cell>
          <cell r="H228">
            <v>22</v>
          </cell>
          <cell r="I228">
            <v>23</v>
          </cell>
          <cell r="J228">
            <v>24</v>
          </cell>
          <cell r="K228">
            <v>25</v>
          </cell>
          <cell r="L228">
            <v>26</v>
          </cell>
          <cell r="M228">
            <v>27</v>
          </cell>
          <cell r="N228">
            <v>28</v>
          </cell>
          <cell r="O228">
            <v>29</v>
          </cell>
          <cell r="P228">
            <v>30</v>
          </cell>
          <cell r="Q228">
            <v>31</v>
          </cell>
          <cell r="R228">
            <v>32</v>
          </cell>
          <cell r="S228">
            <v>33</v>
          </cell>
          <cell r="T228">
            <v>34</v>
          </cell>
          <cell r="U228">
            <v>35</v>
          </cell>
          <cell r="V228">
            <v>36</v>
          </cell>
          <cell r="W228">
            <v>37</v>
          </cell>
          <cell r="X228">
            <v>38</v>
          </cell>
          <cell r="Y228">
            <v>39</v>
          </cell>
          <cell r="Z228">
            <v>40</v>
          </cell>
          <cell r="AA228" t="str">
            <v>TOTAL</v>
          </cell>
        </row>
        <row r="229">
          <cell r="B229" t="str">
            <v>1 -  RECEITA BRUTA    (1.1)</v>
          </cell>
          <cell r="G229">
            <v>281870.43451357714</v>
          </cell>
          <cell r="H229">
            <v>286574.27087079739</v>
          </cell>
          <cell r="I229">
            <v>291357.04521706002</v>
          </cell>
          <cell r="J229">
            <v>296220.09080758004</v>
          </cell>
          <cell r="K229">
            <v>301164.76358093088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1457186.6049899457</v>
          </cell>
        </row>
        <row r="230">
          <cell r="B230" t="str">
            <v>1.1 - Operacionais    (1.1.1 + 1.1.2)</v>
          </cell>
          <cell r="G230">
            <v>281870.43451357714</v>
          </cell>
          <cell r="H230">
            <v>286574.27087079739</v>
          </cell>
          <cell r="I230">
            <v>291357.04521706002</v>
          </cell>
          <cell r="J230">
            <v>296220.09080758004</v>
          </cell>
          <cell r="K230">
            <v>301164.76358093088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1457186.6049899457</v>
          </cell>
        </row>
        <row r="231">
          <cell r="B231" t="str">
            <v>1.1.1 - Receitas de  Pedágios    (Transp. Qd.2.1.1.2)</v>
          </cell>
          <cell r="G231">
            <v>274390.77790658275</v>
          </cell>
          <cell r="H231">
            <v>278969.79421749973</v>
          </cell>
          <cell r="I231">
            <v>283625.65383501293</v>
          </cell>
          <cell r="J231">
            <v>288359.6546353476</v>
          </cell>
          <cell r="K231">
            <v>293173.11657616671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1418518.9971706099</v>
          </cell>
        </row>
        <row r="232">
          <cell r="B232" t="str">
            <v>1.1.2 - Outras Receitas Operacionais    (calculado 2.1.2.)</v>
          </cell>
          <cell r="G232">
            <v>7479.656606994391</v>
          </cell>
          <cell r="H232">
            <v>7604.4766532976446</v>
          </cell>
          <cell r="I232">
            <v>7731.391382047118</v>
          </cell>
          <cell r="J232">
            <v>7860.436172232432</v>
          </cell>
          <cell r="K232">
            <v>7991.6470047642051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38667.60781933579</v>
          </cell>
        </row>
        <row r="233">
          <cell r="B233" t="str">
            <v>2 -  DEDUÇÕES DA RECEITA    (2.1)</v>
          </cell>
          <cell r="G233">
            <v>25452.900236576013</v>
          </cell>
          <cell r="H233">
            <v>25877.656659633005</v>
          </cell>
          <cell r="I233">
            <v>26309.541183100519</v>
          </cell>
          <cell r="J233">
            <v>26748.67419992448</v>
          </cell>
          <cell r="K233">
            <v>27195.178151358057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131583.95043059206</v>
          </cell>
        </row>
        <row r="234">
          <cell r="B234" t="str">
            <v>2.1 - Tributos sobre Faturamento    (2.1.1+ .... + 2.1.4)</v>
          </cell>
          <cell r="G234">
            <v>25452.900236576013</v>
          </cell>
          <cell r="H234">
            <v>25877.656659633005</v>
          </cell>
          <cell r="I234">
            <v>26309.541183100519</v>
          </cell>
          <cell r="J234">
            <v>26748.67419992448</v>
          </cell>
          <cell r="K234">
            <v>27195.178151358057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131583.95043059206</v>
          </cell>
        </row>
        <row r="235">
          <cell r="B235" t="str">
            <v>2.1.1 - I.S.S    (transp. Qd  1.3.)</v>
          </cell>
          <cell r="G235">
            <v>14093.521725678858</v>
          </cell>
          <cell r="H235">
            <v>14328.71354353987</v>
          </cell>
          <cell r="I235">
            <v>14567.852260853002</v>
          </cell>
          <cell r="J235">
            <v>14811.004540379003</v>
          </cell>
          <cell r="K235">
            <v>15058.238179046544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72859.330249497274</v>
          </cell>
        </row>
        <row r="236">
          <cell r="B236" t="str">
            <v>2.1.2 - Cofins    (transp. Qd 1.3.)</v>
          </cell>
          <cell r="G236">
            <v>8456.1130354073139</v>
          </cell>
          <cell r="H236">
            <v>8597.2281261239223</v>
          </cell>
          <cell r="I236">
            <v>8740.7113565117997</v>
          </cell>
          <cell r="J236">
            <v>8886.6027242274013</v>
          </cell>
          <cell r="K236">
            <v>9034.9429074279269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43715.598149698359</v>
          </cell>
        </row>
        <row r="237">
          <cell r="B237" t="str">
            <v>2.1.3 - Pis / Pasep    (transp. Qd 1.3.)</v>
          </cell>
          <cell r="G237">
            <v>1832.1578243382514</v>
          </cell>
          <cell r="H237">
            <v>1862.732760660183</v>
          </cell>
          <cell r="I237">
            <v>1893.82079391089</v>
          </cell>
          <cell r="J237">
            <v>1925.4305902492702</v>
          </cell>
          <cell r="K237">
            <v>1957.5709632760506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9471.7129324346442</v>
          </cell>
        </row>
        <row r="238">
          <cell r="B238" t="str">
            <v>2.1.4 - CPMF    (transp Qd 1.3.)</v>
          </cell>
          <cell r="G238">
            <v>1071.1076511515932</v>
          </cell>
          <cell r="H238">
            <v>1088.9822293090301</v>
          </cell>
          <cell r="I238">
            <v>1107.156771824828</v>
          </cell>
          <cell r="J238">
            <v>1125.6363450688041</v>
          </cell>
          <cell r="K238">
            <v>1144.4261016075372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5537.3090989617922</v>
          </cell>
        </row>
        <row r="239">
          <cell r="B239" t="str">
            <v>3 -  RECEITA LIQUIDA    (1 - 2)</v>
          </cell>
          <cell r="G239">
            <v>256417.53427700113</v>
          </cell>
          <cell r="H239">
            <v>260696.61421116439</v>
          </cell>
          <cell r="I239">
            <v>265047.50403395947</v>
          </cell>
          <cell r="J239">
            <v>269471.41660765558</v>
          </cell>
          <cell r="K239">
            <v>273969.58542957285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1325602.6545593536</v>
          </cell>
        </row>
        <row r="240">
          <cell r="B240" t="str">
            <v>4 -  DESPESAS    (4.1)</v>
          </cell>
          <cell r="G240">
            <v>59182.074165761383</v>
          </cell>
          <cell r="H240">
            <v>59324.600407385165</v>
          </cell>
          <cell r="I240">
            <v>59469.518470076917</v>
          </cell>
          <cell r="J240">
            <v>59616.868751469672</v>
          </cell>
          <cell r="K240">
            <v>59766.692336502201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297359.75413119537</v>
          </cell>
        </row>
        <row r="241">
          <cell r="B241" t="str">
            <v>4.1 - Operacionais    (4.1.1+ .... + 4.1.10)</v>
          </cell>
          <cell r="G241">
            <v>59182.074165761383</v>
          </cell>
          <cell r="H241">
            <v>59324.600407385165</v>
          </cell>
          <cell r="I241">
            <v>59469.518470076917</v>
          </cell>
          <cell r="J241">
            <v>59616.868751469672</v>
          </cell>
          <cell r="K241">
            <v>59766.692336502201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297359.75413119537</v>
          </cell>
        </row>
        <row r="242">
          <cell r="B242" t="str">
            <v>4.1.1  -  Pessoal e Administradores    (Transp. Qd. 1.3.)</v>
          </cell>
          <cell r="G242">
            <v>34047</v>
          </cell>
          <cell r="H242">
            <v>34047</v>
          </cell>
          <cell r="I242">
            <v>34047</v>
          </cell>
          <cell r="J242">
            <v>34047</v>
          </cell>
          <cell r="K242">
            <v>34047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170235</v>
          </cell>
        </row>
        <row r="243">
          <cell r="B243" t="str">
            <v>4.1.2  -  Conservação de Rotina    (Transp. Qd. 1.3.)</v>
          </cell>
          <cell r="G243">
            <v>6997</v>
          </cell>
          <cell r="H243">
            <v>6997</v>
          </cell>
          <cell r="I243">
            <v>6997</v>
          </cell>
          <cell r="J243">
            <v>6997</v>
          </cell>
          <cell r="K243">
            <v>6997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34985</v>
          </cell>
        </row>
        <row r="244">
          <cell r="B244" t="str">
            <v>4.1.3  -  Consumo    (Transp. Qd. 1.3.)</v>
          </cell>
          <cell r="G244">
            <v>1135</v>
          </cell>
          <cell r="H244">
            <v>1135</v>
          </cell>
          <cell r="I244">
            <v>1135</v>
          </cell>
          <cell r="J244">
            <v>1135</v>
          </cell>
          <cell r="K244">
            <v>1135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5675</v>
          </cell>
        </row>
        <row r="245">
          <cell r="B245" t="str">
            <v>4.1.4  -  Transportes    (Transp. Qd. 1.3.)</v>
          </cell>
          <cell r="G245">
            <v>5306</v>
          </cell>
          <cell r="H245">
            <v>5306</v>
          </cell>
          <cell r="I245">
            <v>5306</v>
          </cell>
          <cell r="J245">
            <v>5306</v>
          </cell>
          <cell r="K245">
            <v>5306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26530</v>
          </cell>
        </row>
        <row r="246">
          <cell r="B246" t="str">
            <v>4.1.5  -  Diversas    (Transp. Qd. 1.3.)</v>
          </cell>
          <cell r="G246">
            <v>1745</v>
          </cell>
          <cell r="H246">
            <v>1745</v>
          </cell>
          <cell r="I246">
            <v>1745</v>
          </cell>
          <cell r="J246">
            <v>1745</v>
          </cell>
          <cell r="K246">
            <v>1745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8725</v>
          </cell>
        </row>
        <row r="247">
          <cell r="B247" t="str">
            <v>4.1.6  -  Depreciação/Amortização    (Transp. Qd. 1.3.)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B248" t="str">
            <v>4.1.7  -  Seguros    (transp. Qd 1.3.)</v>
          </cell>
          <cell r="G248">
            <v>910</v>
          </cell>
          <cell r="H248">
            <v>910</v>
          </cell>
          <cell r="I248">
            <v>910</v>
          </cell>
          <cell r="J248">
            <v>910</v>
          </cell>
          <cell r="K248">
            <v>910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4550</v>
          </cell>
        </row>
        <row r="249">
          <cell r="B249" t="str">
            <v xml:space="preserve">4.1.8  -  Garantias  (transp. Qd 1.3.)  </v>
          </cell>
          <cell r="G249">
            <v>585.96113035407313</v>
          </cell>
          <cell r="H249">
            <v>587.37228126123932</v>
          </cell>
          <cell r="I249">
            <v>588.80711356511802</v>
          </cell>
          <cell r="J249">
            <v>590.26602724227405</v>
          </cell>
          <cell r="K249">
            <v>591.74942907427931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2944.1559814969837</v>
          </cell>
        </row>
        <row r="250">
          <cell r="B250" t="str">
            <v xml:space="preserve">4.1.9  -  Parc.Variável da Concessão   </v>
          </cell>
          <cell r="G250">
            <v>8456.1130354073139</v>
          </cell>
          <cell r="H250">
            <v>8597.2281261239223</v>
          </cell>
          <cell r="I250">
            <v>8740.7113565117997</v>
          </cell>
          <cell r="J250">
            <v>8886.6027242274013</v>
          </cell>
          <cell r="K250">
            <v>9034.9429074279269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43715.598149698359</v>
          </cell>
        </row>
        <row r="251">
          <cell r="B251" t="str">
            <v xml:space="preserve">4.1.10 - Parcela Fixa da Concessão  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B252" t="str">
            <v>5 -  RESULTADO BRUTO OPERACIONAL     (3 - 4)</v>
          </cell>
          <cell r="G252">
            <v>197235.46011123975</v>
          </cell>
          <cell r="H252">
            <v>201372.01380377921</v>
          </cell>
          <cell r="I252">
            <v>205577.98556388257</v>
          </cell>
          <cell r="J252">
            <v>209854.54785618591</v>
          </cell>
          <cell r="K252">
            <v>214202.89309307066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1028242.9004281582</v>
          </cell>
        </row>
        <row r="253">
          <cell r="B253" t="str">
            <v>6 -  RESULTADO FINANCEIRO    (6.1)</v>
          </cell>
          <cell r="G253">
            <v>1371.8945199298544</v>
          </cell>
          <cell r="H253">
            <v>1394.7886107281797</v>
          </cell>
          <cell r="I253">
            <v>1418.0669014329922</v>
          </cell>
          <cell r="J253">
            <v>1441.7358811445981</v>
          </cell>
          <cell r="K253">
            <v>1465.8021493657147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7092.2880626013393</v>
          </cell>
        </row>
        <row r="254">
          <cell r="B254" t="str">
            <v>6.1 - Receitas    (Transp. Qd. 2B)</v>
          </cell>
          <cell r="G254">
            <v>1371.8945199298544</v>
          </cell>
          <cell r="H254">
            <v>1394.7886107281797</v>
          </cell>
          <cell r="I254">
            <v>1418.0669014329922</v>
          </cell>
          <cell r="J254">
            <v>1441.7358811445981</v>
          </cell>
          <cell r="K254">
            <v>1465.8021493657147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7092.2880626013393</v>
          </cell>
        </row>
        <row r="255">
          <cell r="B255" t="str">
            <v>7 -  RESULTADO OPERACIONAL    (5 + 6)</v>
          </cell>
          <cell r="G255">
            <v>198607.35463116961</v>
          </cell>
          <cell r="H255">
            <v>202766.80241450737</v>
          </cell>
          <cell r="I255">
            <v>206996.05246531556</v>
          </cell>
          <cell r="J255">
            <v>211296.28373733049</v>
          </cell>
          <cell r="K255">
            <v>215668.69524243637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1035335.1884907596</v>
          </cell>
        </row>
        <row r="256">
          <cell r="B256" t="str">
            <v>8 -  RESULTADO NÃO OPERACIONAL    (Tr. item 2, Qd. 3A)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B257" t="str">
            <v>9 -  RESULTADO ANTES CONTRIBUIÇÃO SOCIAL   (7 + 8)</v>
          </cell>
          <cell r="G257">
            <v>198607.35463116961</v>
          </cell>
          <cell r="H257">
            <v>202766.80241450737</v>
          </cell>
          <cell r="I257">
            <v>206996.05246531556</v>
          </cell>
          <cell r="J257">
            <v>211296.28373733049</v>
          </cell>
          <cell r="K257">
            <v>215668.69524243637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1035335.1884907596</v>
          </cell>
        </row>
        <row r="258">
          <cell r="B258" t="str">
            <v>10- CONTRIBUIÇÃO SOCIAL (Legislação vigente)</v>
          </cell>
          <cell r="G258">
            <v>15888.58837049357</v>
          </cell>
          <cell r="H258">
            <v>16221.34419316059</v>
          </cell>
          <cell r="I258">
            <v>16559.684197225244</v>
          </cell>
          <cell r="J258">
            <v>16903.702698986439</v>
          </cell>
          <cell r="K258">
            <v>17253.495619394911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82826.815079260763</v>
          </cell>
        </row>
        <row r="259">
          <cell r="B259" t="str">
            <v>11- RESULTADO ANTES IMPOSTO DE RENDA    (9 - 10)</v>
          </cell>
          <cell r="G259">
            <v>182718.76626067603</v>
          </cell>
          <cell r="H259">
            <v>186545.45822134678</v>
          </cell>
          <cell r="I259">
            <v>190436.3682680903</v>
          </cell>
          <cell r="J259">
            <v>194392.58103834407</v>
          </cell>
          <cell r="K259">
            <v>198415.19962304147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952508.37341149885</v>
          </cell>
        </row>
        <row r="260">
          <cell r="B260" t="str">
            <v>12- IMPOSTO DE RENDA (Legislação vigente)</v>
          </cell>
          <cell r="G260">
            <v>49627.838657792403</v>
          </cell>
          <cell r="H260">
            <v>50667.700603626843</v>
          </cell>
          <cell r="I260">
            <v>51725.01311632889</v>
          </cell>
          <cell r="J260">
            <v>52800.070934332623</v>
          </cell>
          <cell r="K260">
            <v>53893.173810609092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258713.79712268984</v>
          </cell>
        </row>
        <row r="261">
          <cell r="B261" t="str">
            <v>13- RESULTADO DE EXERCÍCIO    (11 - 12)</v>
          </cell>
          <cell r="G261">
            <v>133090.92760288363</v>
          </cell>
          <cell r="H261">
            <v>135877.75761771994</v>
          </cell>
          <cell r="I261">
            <v>138711.35515176141</v>
          </cell>
          <cell r="J261">
            <v>141592.51010401145</v>
          </cell>
          <cell r="K261">
            <v>144522.02581243237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693794.57628880907</v>
          </cell>
        </row>
        <row r="262">
          <cell r="B262" t="str">
            <v>Obs.: este demonstrativo de resultados retrata a extensão necessaria para o reestabelecimento do equilibrio do contrato original</v>
          </cell>
        </row>
        <row r="264">
          <cell r="B264" t="str">
            <v>FLUXO DE CAIXA COM FATORES DE DESEQUILIBRIO NO PERIODO CONTRATUAL (MIlhares de Reais)</v>
          </cell>
        </row>
        <row r="266">
          <cell r="B266" t="str">
            <v>DISCRIMINAÇÃO</v>
          </cell>
          <cell r="G266">
            <v>1</v>
          </cell>
          <cell r="H266">
            <v>2</v>
          </cell>
          <cell r="I266">
            <v>3</v>
          </cell>
          <cell r="J266">
            <v>4</v>
          </cell>
          <cell r="K266">
            <v>5</v>
          </cell>
          <cell r="L266">
            <v>6</v>
          </cell>
          <cell r="M266">
            <v>7</v>
          </cell>
          <cell r="N266">
            <v>8</v>
          </cell>
          <cell r="O266">
            <v>9</v>
          </cell>
          <cell r="P266">
            <v>10</v>
          </cell>
          <cell r="Q266">
            <v>11</v>
          </cell>
          <cell r="R266">
            <v>12</v>
          </cell>
          <cell r="S266">
            <v>13</v>
          </cell>
          <cell r="T266">
            <v>14</v>
          </cell>
          <cell r="U266">
            <v>15</v>
          </cell>
          <cell r="V266">
            <v>16</v>
          </cell>
          <cell r="W266">
            <v>17</v>
          </cell>
          <cell r="X266">
            <v>18</v>
          </cell>
          <cell r="Y266">
            <v>19</v>
          </cell>
          <cell r="Z266">
            <v>20</v>
          </cell>
          <cell r="AA266" t="str">
            <v>TOTAL</v>
          </cell>
        </row>
        <row r="267">
          <cell r="B267" t="str">
            <v xml:space="preserve">1.  INGRESSOS     (1.1.) </v>
          </cell>
          <cell r="G267">
            <v>74719</v>
          </cell>
          <cell r="H267">
            <v>100029</v>
          </cell>
          <cell r="I267">
            <v>107400</v>
          </cell>
          <cell r="J267">
            <v>222064</v>
          </cell>
          <cell r="K267">
            <v>230667.11239999998</v>
          </cell>
          <cell r="L267">
            <v>236017.83349270842</v>
          </cell>
          <cell r="M267">
            <v>231726.41174760429</v>
          </cell>
          <cell r="N267">
            <v>234773.70425958713</v>
          </cell>
          <cell r="O267">
            <v>238285.27272684977</v>
          </cell>
          <cell r="P267">
            <v>241956.75116454266</v>
          </cell>
          <cell r="Q267">
            <v>245123.58230852691</v>
          </cell>
          <cell r="R267">
            <v>248683.97268178276</v>
          </cell>
          <cell r="S267">
            <v>252301.19439623621</v>
          </cell>
          <cell r="T267">
            <v>255967.73247612332</v>
          </cell>
          <cell r="U267">
            <v>259687.02239440699</v>
          </cell>
          <cell r="V267">
            <v>263458.5832422392</v>
          </cell>
          <cell r="W267">
            <v>270401.46703550639</v>
          </cell>
          <cell r="X267">
            <v>278782.56110807159</v>
          </cell>
          <cell r="Y267">
            <v>282853.84794131375</v>
          </cell>
          <cell r="Z267">
            <v>286986.52337955317</v>
          </cell>
          <cell r="AA267">
            <v>4561885.5727550527</v>
          </cell>
        </row>
        <row r="268">
          <cell r="B268" t="str">
            <v>1.1.  RECEITAS     (1.1.1.+ ... + 1.1.4)</v>
          </cell>
          <cell r="G268">
            <v>74719</v>
          </cell>
          <cell r="H268">
            <v>100029</v>
          </cell>
          <cell r="I268">
            <v>107400</v>
          </cell>
          <cell r="J268">
            <v>222064</v>
          </cell>
          <cell r="K268">
            <v>230667.11239999998</v>
          </cell>
          <cell r="L268">
            <v>236017.83349270842</v>
          </cell>
          <cell r="M268">
            <v>231726.41174760429</v>
          </cell>
          <cell r="N268">
            <v>234773.70425958713</v>
          </cell>
          <cell r="O268">
            <v>238285.27272684977</v>
          </cell>
          <cell r="P268">
            <v>241956.75116454266</v>
          </cell>
          <cell r="Q268">
            <v>245123.58230852691</v>
          </cell>
          <cell r="R268">
            <v>248683.97268178276</v>
          </cell>
          <cell r="S268">
            <v>252301.19439623621</v>
          </cell>
          <cell r="T268">
            <v>255967.73247612332</v>
          </cell>
          <cell r="U268">
            <v>259687.02239440699</v>
          </cell>
          <cell r="V268">
            <v>263458.5832422392</v>
          </cell>
          <cell r="W268">
            <v>270401.46703550639</v>
          </cell>
          <cell r="X268">
            <v>278782.56110807159</v>
          </cell>
          <cell r="Y268">
            <v>282853.84794131375</v>
          </cell>
          <cell r="Z268">
            <v>286986.52337955317</v>
          </cell>
          <cell r="AA268">
            <v>4561885.5727550527</v>
          </cell>
        </row>
        <row r="269">
          <cell r="B269" t="str">
            <v>1.1.1   Receitas de Pedágio</v>
          </cell>
          <cell r="G269">
            <v>73430</v>
          </cell>
          <cell r="H269">
            <v>96402</v>
          </cell>
          <cell r="I269">
            <v>98799</v>
          </cell>
          <cell r="J269">
            <v>213157</v>
          </cell>
          <cell r="K269">
            <v>221357.11239999998</v>
          </cell>
          <cell r="L269">
            <v>226683.83349270842</v>
          </cell>
          <cell r="M269">
            <v>222366.41174760429</v>
          </cell>
          <cell r="N269">
            <v>225387.70425958713</v>
          </cell>
          <cell r="O269">
            <v>228873.27272684977</v>
          </cell>
          <cell r="P269">
            <v>232517.75116454266</v>
          </cell>
          <cell r="Q269">
            <v>235660.58230852691</v>
          </cell>
          <cell r="R269">
            <v>239197.97268178276</v>
          </cell>
          <cell r="S269">
            <v>242790.19439623621</v>
          </cell>
          <cell r="T269">
            <v>246432.73247612332</v>
          </cell>
          <cell r="U269">
            <v>250127.02239440699</v>
          </cell>
          <cell r="V269">
            <v>253872.58324223923</v>
          </cell>
          <cell r="W269">
            <v>260789.46703550639</v>
          </cell>
          <cell r="X269">
            <v>269144.56110807159</v>
          </cell>
          <cell r="Y269">
            <v>273189.84794131375</v>
          </cell>
          <cell r="Z269">
            <v>277295.52337955317</v>
          </cell>
          <cell r="AA269">
            <v>4387474.5727550527</v>
          </cell>
        </row>
        <row r="270">
          <cell r="B270" t="str">
            <v>1.1.2   Outras Receitas Operacionais</v>
          </cell>
          <cell r="G270">
            <v>922</v>
          </cell>
          <cell r="H270">
            <v>3145</v>
          </cell>
          <cell r="I270">
            <v>7838</v>
          </cell>
          <cell r="J270">
            <v>7841</v>
          </cell>
          <cell r="K270">
            <v>8144</v>
          </cell>
          <cell r="L270">
            <v>8147.0000000000009</v>
          </cell>
          <cell r="M270">
            <v>8150</v>
          </cell>
          <cell r="N270">
            <v>8153</v>
          </cell>
          <cell r="O270">
            <v>8156</v>
          </cell>
          <cell r="P270">
            <v>8159</v>
          </cell>
          <cell r="Q270">
            <v>8162</v>
          </cell>
          <cell r="R270">
            <v>8165</v>
          </cell>
          <cell r="S270">
            <v>8168</v>
          </cell>
          <cell r="T270">
            <v>8170.9999999999991</v>
          </cell>
          <cell r="U270">
            <v>8174</v>
          </cell>
          <cell r="V270">
            <v>8177</v>
          </cell>
          <cell r="W270">
            <v>8180</v>
          </cell>
          <cell r="X270">
            <v>8183</v>
          </cell>
          <cell r="Y270">
            <v>8186.0000000000009</v>
          </cell>
          <cell r="Z270">
            <v>8189</v>
          </cell>
          <cell r="AA270">
            <v>150410</v>
          </cell>
        </row>
        <row r="271">
          <cell r="B271" t="str">
            <v>1.1.3   Receitas Não Operacionais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</row>
        <row r="272">
          <cell r="B272" t="str">
            <v xml:space="preserve">1.1.4   Receitas Financeiras </v>
          </cell>
          <cell r="G272">
            <v>367</v>
          </cell>
          <cell r="H272">
            <v>482</v>
          </cell>
          <cell r="I272">
            <v>763</v>
          </cell>
          <cell r="J272">
            <v>1066</v>
          </cell>
          <cell r="K272">
            <v>1166</v>
          </cell>
          <cell r="L272">
            <v>1187</v>
          </cell>
          <cell r="M272">
            <v>1210</v>
          </cell>
          <cell r="N272">
            <v>1233</v>
          </cell>
          <cell r="O272">
            <v>1256</v>
          </cell>
          <cell r="P272">
            <v>1280</v>
          </cell>
          <cell r="Q272">
            <v>1301</v>
          </cell>
          <cell r="R272">
            <v>1321</v>
          </cell>
          <cell r="S272">
            <v>1343</v>
          </cell>
          <cell r="T272">
            <v>1364</v>
          </cell>
          <cell r="U272">
            <v>1386</v>
          </cell>
          <cell r="V272">
            <v>1409</v>
          </cell>
          <cell r="W272">
            <v>1432</v>
          </cell>
          <cell r="X272">
            <v>1455</v>
          </cell>
          <cell r="Y272">
            <v>1478</v>
          </cell>
          <cell r="Z272">
            <v>1502.0000000000002</v>
          </cell>
          <cell r="AA272">
            <v>24001</v>
          </cell>
        </row>
        <row r="273">
          <cell r="B273" t="str">
            <v>2.  DESEMBOLSOS     (2.1.+ ... + 2.4)</v>
          </cell>
          <cell r="G273">
            <v>148826.92388072691</v>
          </cell>
          <cell r="H273">
            <v>220374.23753478762</v>
          </cell>
          <cell r="I273">
            <v>229030.86067684711</v>
          </cell>
          <cell r="J273">
            <v>231783.11098257283</v>
          </cell>
          <cell r="K273">
            <v>149960.5918943373</v>
          </cell>
          <cell r="L273">
            <v>152611.87394570222</v>
          </cell>
          <cell r="M273">
            <v>141811.6823764795</v>
          </cell>
          <cell r="N273">
            <v>144688.10323180893</v>
          </cell>
          <cell r="O273">
            <v>191144.8028870275</v>
          </cell>
          <cell r="P273">
            <v>168771.24638235764</v>
          </cell>
          <cell r="Q273">
            <v>132985.26496600069</v>
          </cell>
          <cell r="R273">
            <v>132014.80908564222</v>
          </cell>
          <cell r="S273">
            <v>153006.16343129351</v>
          </cell>
          <cell r="T273">
            <v>142137.14264731968</v>
          </cell>
          <cell r="U273">
            <v>181275.39258293336</v>
          </cell>
          <cell r="V273">
            <v>198314.99342638504</v>
          </cell>
          <cell r="W273">
            <v>157208.37990446435</v>
          </cell>
          <cell r="X273">
            <v>142137.98021416541</v>
          </cell>
          <cell r="Y273">
            <v>155864.99891347936</v>
          </cell>
          <cell r="Z273">
            <v>143105.24775739125</v>
          </cell>
          <cell r="AA273">
            <v>3317053.8067217227</v>
          </cell>
        </row>
        <row r="274">
          <cell r="B274" t="str">
            <v>2.1.  OPERACIONAIS     (2.1.1.+ ... + 2.1.8)</v>
          </cell>
          <cell r="G274">
            <v>36270.368000000002</v>
          </cell>
          <cell r="H274">
            <v>51409.9355</v>
          </cell>
          <cell r="I274">
            <v>54750.620499999997</v>
          </cell>
          <cell r="J274">
            <v>61839.406999999999</v>
          </cell>
          <cell r="K274">
            <v>62209.801726600002</v>
          </cell>
          <cell r="L274">
            <v>62575.396787475693</v>
          </cell>
          <cell r="M274">
            <v>70673.083929921762</v>
          </cell>
          <cell r="N274">
            <v>71328.150918454281</v>
          </cell>
          <cell r="O274">
            <v>72121.792090872506</v>
          </cell>
          <cell r="P274">
            <v>72392.178975732939</v>
          </cell>
          <cell r="Q274">
            <v>72639.173369687574</v>
          </cell>
          <cell r="R274">
            <v>72894.297136974201</v>
          </cell>
          <cell r="S274">
            <v>73188.163815274427</v>
          </cell>
          <cell r="T274">
            <v>73466.382859184669</v>
          </cell>
          <cell r="U274">
            <v>73757.078437116201</v>
          </cell>
          <cell r="V274">
            <v>74038.2089504537</v>
          </cell>
          <cell r="W274">
            <v>74615.658898571302</v>
          </cell>
          <cell r="X274">
            <v>75323.514035848202</v>
          </cell>
          <cell r="Y274">
            <v>75648.570846923642</v>
          </cell>
          <cell r="Z274">
            <v>75973.851272331347</v>
          </cell>
          <cell r="AA274">
            <v>1357115.6350514225</v>
          </cell>
        </row>
        <row r="275">
          <cell r="B275" t="str">
            <v xml:space="preserve">2.1.1.  Pessoal / Administradores   </v>
          </cell>
          <cell r="G275">
            <v>20034</v>
          </cell>
          <cell r="H275">
            <v>27971</v>
          </cell>
          <cell r="I275">
            <v>31249</v>
          </cell>
          <cell r="J275">
            <v>34297</v>
          </cell>
          <cell r="K275">
            <v>34048</v>
          </cell>
          <cell r="L275">
            <v>34047</v>
          </cell>
          <cell r="M275">
            <v>34048</v>
          </cell>
          <cell r="N275">
            <v>34047</v>
          </cell>
          <cell r="O275">
            <v>34048</v>
          </cell>
          <cell r="P275">
            <v>34047</v>
          </cell>
          <cell r="Q275">
            <v>34048</v>
          </cell>
          <cell r="R275">
            <v>34047</v>
          </cell>
          <cell r="S275">
            <v>34048</v>
          </cell>
          <cell r="T275">
            <v>34047</v>
          </cell>
          <cell r="U275">
            <v>34048</v>
          </cell>
          <cell r="V275">
            <v>34047</v>
          </cell>
          <cell r="W275">
            <v>34047</v>
          </cell>
          <cell r="X275">
            <v>34047</v>
          </cell>
          <cell r="Y275">
            <v>34047</v>
          </cell>
          <cell r="Z275">
            <v>34047</v>
          </cell>
          <cell r="AA275">
            <v>658309</v>
          </cell>
        </row>
        <row r="276">
          <cell r="B276" t="str">
            <v xml:space="preserve">2.1.2.  Conservação de Rotina  </v>
          </cell>
          <cell r="G276">
            <v>2691</v>
          </cell>
          <cell r="H276">
            <v>5382</v>
          </cell>
          <cell r="I276">
            <v>5457</v>
          </cell>
          <cell r="J276">
            <v>5560</v>
          </cell>
          <cell r="K276">
            <v>6466</v>
          </cell>
          <cell r="L276">
            <v>6466</v>
          </cell>
          <cell r="M276">
            <v>6466</v>
          </cell>
          <cell r="N276">
            <v>6466</v>
          </cell>
          <cell r="O276">
            <v>6997</v>
          </cell>
          <cell r="P276">
            <v>6997</v>
          </cell>
          <cell r="Q276">
            <v>6997</v>
          </cell>
          <cell r="R276">
            <v>6997</v>
          </cell>
          <cell r="S276">
            <v>6997</v>
          </cell>
          <cell r="T276">
            <v>6997</v>
          </cell>
          <cell r="U276">
            <v>6997</v>
          </cell>
          <cell r="V276">
            <v>6997</v>
          </cell>
          <cell r="W276">
            <v>6997</v>
          </cell>
          <cell r="X276">
            <v>6997</v>
          </cell>
          <cell r="Y276">
            <v>6997</v>
          </cell>
          <cell r="Z276">
            <v>6997</v>
          </cell>
          <cell r="AA276">
            <v>128918</v>
          </cell>
        </row>
        <row r="277">
          <cell r="B277" t="str">
            <v xml:space="preserve">2.1.3.  Consumo   </v>
          </cell>
          <cell r="G277">
            <v>925</v>
          </cell>
          <cell r="H277">
            <v>987</v>
          </cell>
          <cell r="I277">
            <v>1000</v>
          </cell>
          <cell r="J277">
            <v>1135</v>
          </cell>
          <cell r="K277">
            <v>1135</v>
          </cell>
          <cell r="L277">
            <v>1135</v>
          </cell>
          <cell r="M277">
            <v>1135</v>
          </cell>
          <cell r="N277">
            <v>1135</v>
          </cell>
          <cell r="O277">
            <v>1135</v>
          </cell>
          <cell r="P277">
            <v>1135</v>
          </cell>
          <cell r="Q277">
            <v>1135</v>
          </cell>
          <cell r="R277">
            <v>1135</v>
          </cell>
          <cell r="S277">
            <v>1135</v>
          </cell>
          <cell r="T277">
            <v>1135</v>
          </cell>
          <cell r="U277">
            <v>1135</v>
          </cell>
          <cell r="V277">
            <v>1135</v>
          </cell>
          <cell r="W277">
            <v>1135</v>
          </cell>
          <cell r="X277">
            <v>1135</v>
          </cell>
          <cell r="Y277">
            <v>1135</v>
          </cell>
          <cell r="Z277">
            <v>1135</v>
          </cell>
          <cell r="AA277">
            <v>22207</v>
          </cell>
        </row>
        <row r="278">
          <cell r="B278" t="str">
            <v>2.1.4.  Transportes</v>
          </cell>
          <cell r="G278">
            <v>2399</v>
          </cell>
          <cell r="H278">
            <v>4565</v>
          </cell>
          <cell r="I278">
            <v>4981</v>
          </cell>
          <cell r="J278">
            <v>5230</v>
          </cell>
          <cell r="K278">
            <v>5306</v>
          </cell>
          <cell r="L278">
            <v>5307</v>
          </cell>
          <cell r="M278">
            <v>5306</v>
          </cell>
          <cell r="N278">
            <v>5307</v>
          </cell>
          <cell r="O278">
            <v>5306</v>
          </cell>
          <cell r="P278">
            <v>5307</v>
          </cell>
          <cell r="Q278">
            <v>5306</v>
          </cell>
          <cell r="R278">
            <v>5307</v>
          </cell>
          <cell r="S278">
            <v>5306</v>
          </cell>
          <cell r="T278">
            <v>5307</v>
          </cell>
          <cell r="U278">
            <v>5306</v>
          </cell>
          <cell r="V278">
            <v>5307</v>
          </cell>
          <cell r="W278">
            <v>5306</v>
          </cell>
          <cell r="X278">
            <v>5307</v>
          </cell>
          <cell r="Y278">
            <v>5306</v>
          </cell>
          <cell r="Z278">
            <v>5306</v>
          </cell>
          <cell r="AA278">
            <v>102078</v>
          </cell>
        </row>
        <row r="279">
          <cell r="B279" t="str">
            <v>2.1.5.  Diversas</v>
          </cell>
          <cell r="G279">
            <v>3376</v>
          </cell>
          <cell r="H279">
            <v>4638</v>
          </cell>
          <cell r="I279">
            <v>4059</v>
          </cell>
          <cell r="J279">
            <v>2441</v>
          </cell>
          <cell r="K279">
            <v>1745</v>
          </cell>
          <cell r="L279">
            <v>1745</v>
          </cell>
          <cell r="M279">
            <v>1745</v>
          </cell>
          <cell r="N279">
            <v>1745</v>
          </cell>
          <cell r="O279">
            <v>1745</v>
          </cell>
          <cell r="P279">
            <v>1745</v>
          </cell>
          <cell r="Q279">
            <v>1745</v>
          </cell>
          <cell r="R279">
            <v>1745</v>
          </cell>
          <cell r="S279">
            <v>1745</v>
          </cell>
          <cell r="T279">
            <v>1745</v>
          </cell>
          <cell r="U279">
            <v>1745</v>
          </cell>
          <cell r="V279">
            <v>1745</v>
          </cell>
          <cell r="W279">
            <v>1745</v>
          </cell>
          <cell r="X279">
            <v>1745</v>
          </cell>
          <cell r="Y279">
            <v>1745</v>
          </cell>
          <cell r="Z279">
            <v>1745</v>
          </cell>
          <cell r="AA279">
            <v>42434</v>
          </cell>
        </row>
        <row r="280">
          <cell r="B280" t="str">
            <v>2.1.6.  Tributos s/ Faturamento</v>
          </cell>
          <cell r="G280">
            <v>3457.3679999999999</v>
          </cell>
          <cell r="H280">
            <v>4628.9354999999996</v>
          </cell>
          <cell r="I280">
            <v>4958.6204999999991</v>
          </cell>
          <cell r="J280">
            <v>10276.406999999999</v>
          </cell>
          <cell r="K280">
            <v>10671.801726600001</v>
          </cell>
          <cell r="L280">
            <v>11063.396787475691</v>
          </cell>
          <cell r="M280">
            <v>19190.083929921766</v>
          </cell>
          <cell r="N280">
            <v>19875.150918454288</v>
          </cell>
          <cell r="O280">
            <v>20176.792090872506</v>
          </cell>
          <cell r="P280">
            <v>20492.178975732942</v>
          </cell>
          <cell r="Q280">
            <v>20764.173369687582</v>
          </cell>
          <cell r="R280">
            <v>21070.297136974208</v>
          </cell>
          <cell r="S280">
            <v>21381.163815274434</v>
          </cell>
          <cell r="T280">
            <v>21696.382859184665</v>
          </cell>
          <cell r="U280">
            <v>22016.078437116201</v>
          </cell>
          <cell r="V280">
            <v>22340.208950453693</v>
          </cell>
          <cell r="W280">
            <v>22938.658898571306</v>
          </cell>
          <cell r="X280">
            <v>23661.514035848195</v>
          </cell>
          <cell r="Y280">
            <v>24011.570846923642</v>
          </cell>
          <cell r="Z280">
            <v>24366.851272331354</v>
          </cell>
          <cell r="AA280">
            <v>349037.63505142246</v>
          </cell>
        </row>
        <row r="281">
          <cell r="B281" t="str">
            <v>2.1.7.  Seguros</v>
          </cell>
          <cell r="G281">
            <v>910</v>
          </cell>
          <cell r="H281">
            <v>910</v>
          </cell>
          <cell r="I281">
            <v>910</v>
          </cell>
          <cell r="J281">
            <v>910</v>
          </cell>
          <cell r="K281">
            <v>910</v>
          </cell>
          <cell r="L281">
            <v>910</v>
          </cell>
          <cell r="M281">
            <v>910</v>
          </cell>
          <cell r="N281">
            <v>910</v>
          </cell>
          <cell r="O281">
            <v>910</v>
          </cell>
          <cell r="P281">
            <v>910</v>
          </cell>
          <cell r="Q281">
            <v>910</v>
          </cell>
          <cell r="R281">
            <v>910</v>
          </cell>
          <cell r="S281">
            <v>910</v>
          </cell>
          <cell r="T281">
            <v>910</v>
          </cell>
          <cell r="U281">
            <v>910</v>
          </cell>
          <cell r="V281">
            <v>910</v>
          </cell>
          <cell r="W281">
            <v>910</v>
          </cell>
          <cell r="X281">
            <v>910</v>
          </cell>
          <cell r="Y281">
            <v>910</v>
          </cell>
          <cell r="Z281">
            <v>910</v>
          </cell>
          <cell r="AA281">
            <v>18200</v>
          </cell>
        </row>
        <row r="282">
          <cell r="B282" t="str">
            <v xml:space="preserve">2.1.8.  Garantias </v>
          </cell>
          <cell r="G282">
            <v>2478</v>
          </cell>
          <cell r="H282">
            <v>2328</v>
          </cell>
          <cell r="I282">
            <v>2136</v>
          </cell>
          <cell r="J282">
            <v>1990</v>
          </cell>
          <cell r="K282">
            <v>1928</v>
          </cell>
          <cell r="L282">
            <v>1902</v>
          </cell>
          <cell r="M282">
            <v>1873</v>
          </cell>
          <cell r="N282">
            <v>1843</v>
          </cell>
          <cell r="O282">
            <v>1804</v>
          </cell>
          <cell r="P282">
            <v>1759</v>
          </cell>
          <cell r="Q282">
            <v>1734</v>
          </cell>
          <cell r="R282">
            <v>1683</v>
          </cell>
          <cell r="S282">
            <v>1666</v>
          </cell>
          <cell r="T282">
            <v>1629</v>
          </cell>
          <cell r="U282">
            <v>1600</v>
          </cell>
          <cell r="V282">
            <v>1557</v>
          </cell>
          <cell r="W282">
            <v>1537</v>
          </cell>
          <cell r="X282">
            <v>1521</v>
          </cell>
          <cell r="Y282">
            <v>1497</v>
          </cell>
          <cell r="Z282">
            <v>1467</v>
          </cell>
          <cell r="AA282">
            <v>35932</v>
          </cell>
        </row>
        <row r="283">
          <cell r="B283" t="str">
            <v>2.2.  INVESTIMENTOS / IMOBILIZADO     (2.2.1.+ ... + 2.2.7)</v>
          </cell>
          <cell r="G283">
            <v>77642.7</v>
          </cell>
          <cell r="H283">
            <v>131178.44</v>
          </cell>
          <cell r="I283">
            <v>118033.92</v>
          </cell>
          <cell r="J283">
            <v>92210.27</v>
          </cell>
          <cell r="K283">
            <v>28172.539999999997</v>
          </cell>
          <cell r="L283">
            <v>29407.350000000002</v>
          </cell>
          <cell r="M283">
            <v>19503.780000000002</v>
          </cell>
          <cell r="N283">
            <v>24341.48</v>
          </cell>
          <cell r="O283">
            <v>69809.97</v>
          </cell>
          <cell r="P283">
            <v>47126.600000000006</v>
          </cell>
          <cell r="Q283">
            <v>4768.5</v>
          </cell>
          <cell r="R283">
            <v>654.63000000000034</v>
          </cell>
          <cell r="S283">
            <v>20131.39</v>
          </cell>
          <cell r="T283">
            <v>8298.4599999999991</v>
          </cell>
          <cell r="U283">
            <v>47432.81</v>
          </cell>
          <cell r="V283">
            <v>66824.56</v>
          </cell>
          <cell r="W283">
            <v>26329.420000000002</v>
          </cell>
          <cell r="X283">
            <v>9427.6</v>
          </cell>
          <cell r="Y283">
            <v>24833.32</v>
          </cell>
          <cell r="Z283">
            <v>19641.18</v>
          </cell>
          <cell r="AA283">
            <v>865768.91999999993</v>
          </cell>
        </row>
        <row r="284">
          <cell r="B284" t="str">
            <v xml:space="preserve">2.2.1.  Ampliação Principal </v>
          </cell>
          <cell r="G284">
            <v>13858.4</v>
          </cell>
          <cell r="H284">
            <v>37111.25</v>
          </cell>
          <cell r="I284">
            <v>36050.32</v>
          </cell>
          <cell r="J284">
            <v>12038.28</v>
          </cell>
          <cell r="K284">
            <v>3053.3700000000003</v>
          </cell>
          <cell r="L284">
            <v>2336.0000000000009</v>
          </cell>
          <cell r="M284">
            <v>2742.6300000000006</v>
          </cell>
          <cell r="N284">
            <v>2692.6300000000006</v>
          </cell>
          <cell r="O284">
            <v>27657.599999999999</v>
          </cell>
          <cell r="P284">
            <v>11464.49</v>
          </cell>
          <cell r="Q284">
            <v>50</v>
          </cell>
          <cell r="R284">
            <v>38.82</v>
          </cell>
          <cell r="S284">
            <v>0</v>
          </cell>
          <cell r="T284">
            <v>3278.07</v>
          </cell>
          <cell r="U284">
            <v>33379.33</v>
          </cell>
          <cell r="V284">
            <v>46931.12</v>
          </cell>
          <cell r="W284">
            <v>19774.8</v>
          </cell>
          <cell r="X284">
            <v>0</v>
          </cell>
          <cell r="Y284">
            <v>0</v>
          </cell>
          <cell r="Z284">
            <v>0</v>
          </cell>
          <cell r="AA284">
            <v>252457.11</v>
          </cell>
        </row>
        <row r="285">
          <cell r="B285" t="str">
            <v>2.2.2.  Demais Obras de Ampliação/Melhoramentos</v>
          </cell>
          <cell r="G285">
            <v>16090.85</v>
          </cell>
          <cell r="H285">
            <v>29200.639999999999</v>
          </cell>
          <cell r="I285">
            <v>36249.01</v>
          </cell>
          <cell r="J285">
            <v>19933.34</v>
          </cell>
          <cell r="K285">
            <v>3939.89</v>
          </cell>
          <cell r="L285">
            <v>4060.4200000000005</v>
          </cell>
          <cell r="M285">
            <v>7584.34</v>
          </cell>
          <cell r="N285">
            <v>14452.340000000002</v>
          </cell>
          <cell r="O285">
            <v>20397.320000000003</v>
          </cell>
          <cell r="P285">
            <v>19914.62</v>
          </cell>
          <cell r="Q285">
            <v>3239.9</v>
          </cell>
          <cell r="R285">
            <v>241.78000000000034</v>
          </cell>
          <cell r="S285">
            <v>0</v>
          </cell>
          <cell r="T285">
            <v>700.44999999999982</v>
          </cell>
          <cell r="U285">
            <v>2705.5099999999984</v>
          </cell>
          <cell r="V285">
            <v>5544.2100000000028</v>
          </cell>
          <cell r="W285">
            <v>1829.92</v>
          </cell>
          <cell r="X285">
            <v>1594.18</v>
          </cell>
          <cell r="Y285">
            <v>1953.95</v>
          </cell>
          <cell r="Z285">
            <v>379.28</v>
          </cell>
          <cell r="AA285">
            <v>190011.95</v>
          </cell>
        </row>
        <row r="286">
          <cell r="B286" t="str">
            <v xml:space="preserve">2.2.3.  Equipamentos, Veiculos e Sist. Controle </v>
          </cell>
          <cell r="G286">
            <v>18270.07</v>
          </cell>
          <cell r="H286">
            <v>14890.93</v>
          </cell>
          <cell r="I286">
            <v>8116.82</v>
          </cell>
          <cell r="J286">
            <v>23857.84</v>
          </cell>
          <cell r="K286">
            <v>741.48</v>
          </cell>
          <cell r="L286">
            <v>6425.2</v>
          </cell>
          <cell r="M286">
            <v>415.54</v>
          </cell>
          <cell r="N286">
            <v>269.32</v>
          </cell>
          <cell r="O286">
            <v>12542.599999999999</v>
          </cell>
          <cell r="P286">
            <v>1045.97</v>
          </cell>
          <cell r="Q286">
            <v>209.85000000000036</v>
          </cell>
          <cell r="R286">
            <v>5.2799999999999914</v>
          </cell>
          <cell r="S286">
            <v>745.48999999999978</v>
          </cell>
          <cell r="T286">
            <v>872.88</v>
          </cell>
          <cell r="U286">
            <v>692.5</v>
          </cell>
          <cell r="V286">
            <v>755.88999999999942</v>
          </cell>
          <cell r="W286">
            <v>1355.19</v>
          </cell>
          <cell r="X286">
            <v>1189.67</v>
          </cell>
          <cell r="Y286">
            <v>9378.869999999999</v>
          </cell>
          <cell r="Z286">
            <v>3833.37</v>
          </cell>
          <cell r="AA286">
            <v>105614.76</v>
          </cell>
        </row>
        <row r="287">
          <cell r="B287" t="str">
            <v>2.2.4.  Desapropriações</v>
          </cell>
          <cell r="G287">
            <v>1765.1400000000008</v>
          </cell>
          <cell r="H287">
            <v>27575.53</v>
          </cell>
          <cell r="I287">
            <v>21168.94000000001</v>
          </cell>
          <cell r="J287">
            <v>24411.09</v>
          </cell>
          <cell r="K287">
            <v>15283.4</v>
          </cell>
          <cell r="L287">
            <v>5000</v>
          </cell>
          <cell r="M287">
            <v>2000</v>
          </cell>
          <cell r="N287">
            <v>2000</v>
          </cell>
          <cell r="O287">
            <v>1500</v>
          </cell>
          <cell r="P287">
            <v>1500</v>
          </cell>
          <cell r="Q287">
            <v>900</v>
          </cell>
          <cell r="R287">
            <v>0</v>
          </cell>
          <cell r="S287">
            <v>0</v>
          </cell>
          <cell r="T287">
            <v>0</v>
          </cell>
          <cell r="U287">
            <v>2000</v>
          </cell>
          <cell r="V287">
            <v>2000</v>
          </cell>
          <cell r="W287">
            <v>1387.9</v>
          </cell>
          <cell r="X287">
            <v>250</v>
          </cell>
          <cell r="Y287">
            <v>200</v>
          </cell>
          <cell r="Z287">
            <v>0</v>
          </cell>
          <cell r="AA287">
            <v>108942</v>
          </cell>
        </row>
        <row r="288">
          <cell r="B288" t="str">
            <v xml:space="preserve">2.2.5.  Conservação Especial </v>
          </cell>
          <cell r="G288">
            <v>27658.240000000002</v>
          </cell>
          <cell r="H288">
            <v>22400.09</v>
          </cell>
          <cell r="I288">
            <v>16448.830000000002</v>
          </cell>
          <cell r="J288">
            <v>11969.72</v>
          </cell>
          <cell r="K288">
            <v>5154.3999999999987</v>
          </cell>
          <cell r="L288">
            <v>11585.73</v>
          </cell>
          <cell r="M288">
            <v>6761.2700000000013</v>
          </cell>
          <cell r="N288">
            <v>4927.1899999999996</v>
          </cell>
          <cell r="O288">
            <v>7712.45</v>
          </cell>
          <cell r="P288">
            <v>13201.52</v>
          </cell>
          <cell r="Q288">
            <v>368.75</v>
          </cell>
          <cell r="R288">
            <v>368.75</v>
          </cell>
          <cell r="S288">
            <v>19385.900000000001</v>
          </cell>
          <cell r="T288">
            <v>3447.06</v>
          </cell>
          <cell r="U288">
            <v>8655.4699999999993</v>
          </cell>
          <cell r="V288">
            <v>11593.34</v>
          </cell>
          <cell r="W288">
            <v>1981.61</v>
          </cell>
          <cell r="X288">
            <v>6393.75</v>
          </cell>
          <cell r="Y288">
            <v>13300.5</v>
          </cell>
          <cell r="Z288">
            <v>15428.53</v>
          </cell>
          <cell r="AA288">
            <v>208743.09999999998</v>
          </cell>
        </row>
        <row r="289">
          <cell r="B289" t="str">
            <v>2.2.6.  Contratos Sub-rogados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B290" t="str">
            <v xml:space="preserve">2.2.7.  Indenizações 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B291" t="str">
            <v>2.3.  DIREITO DE CONCESSÃO     (2.3.1.+ ... + 2.3.2)</v>
          </cell>
          <cell r="G291">
            <v>30214.560000000005</v>
          </cell>
          <cell r="H291">
            <v>32206.41</v>
          </cell>
          <cell r="I291">
            <v>51955.11</v>
          </cell>
          <cell r="J291">
            <v>41453.94</v>
          </cell>
          <cell r="K291">
            <v>22149.033372000002</v>
          </cell>
          <cell r="L291">
            <v>22308.925004781253</v>
          </cell>
          <cell r="M291">
            <v>15935.804686429627</v>
          </cell>
          <cell r="N291">
            <v>11696.099897216014</v>
          </cell>
          <cell r="O291">
            <v>11958.772495154992</v>
          </cell>
          <cell r="P291">
            <v>12068.196848285779</v>
          </cell>
          <cell r="Q291">
            <v>20842.659854814061</v>
          </cell>
          <cell r="R291">
            <v>22684.88918045348</v>
          </cell>
          <cell r="S291">
            <v>22792.745831887085</v>
          </cell>
          <cell r="T291">
            <v>22902.1119742837</v>
          </cell>
          <cell r="U291">
            <v>23013.03067183221</v>
          </cell>
          <cell r="V291">
            <v>23125.487497267175</v>
          </cell>
          <cell r="W291">
            <v>23333.084011065192</v>
          </cell>
          <cell r="X291">
            <v>23583.826833242143</v>
          </cell>
          <cell r="Y291">
            <v>23705.275438239412</v>
          </cell>
          <cell r="Z291">
            <v>23828.535701386594</v>
          </cell>
          <cell r="AA291">
            <v>481758.49929833878</v>
          </cell>
        </row>
        <row r="292">
          <cell r="B292" t="str">
            <v>2.3.1.  Valor Variável da Concessão</v>
          </cell>
          <cell r="G292">
            <v>2230.56</v>
          </cell>
          <cell r="H292">
            <v>2986.41</v>
          </cell>
          <cell r="I292">
            <v>3199.11</v>
          </cell>
          <cell r="J292">
            <v>6629.94</v>
          </cell>
          <cell r="K292">
            <v>6885.0333720000008</v>
          </cell>
          <cell r="L292">
            <v>7044.9250047812529</v>
          </cell>
          <cell r="M292">
            <v>6915.4923524281276</v>
          </cell>
          <cell r="N292">
            <v>7006.221127787614</v>
          </cell>
          <cell r="O292">
            <v>7110.8781818054922</v>
          </cell>
          <cell r="P292">
            <v>7220.3025349362797</v>
          </cell>
          <cell r="Q292">
            <v>7314.6774692558083</v>
          </cell>
          <cell r="R292">
            <v>7420.8891804534815</v>
          </cell>
          <cell r="S292">
            <v>7528.7458318870858</v>
          </cell>
          <cell r="T292">
            <v>7638.1119742837</v>
          </cell>
          <cell r="U292">
            <v>7749.0306718322099</v>
          </cell>
          <cell r="V292">
            <v>7861.4874972671769</v>
          </cell>
          <cell r="W292">
            <v>8069.0840110651907</v>
          </cell>
          <cell r="X292">
            <v>8319.8268332421449</v>
          </cell>
          <cell r="Y292">
            <v>8441.2754382394123</v>
          </cell>
          <cell r="Z292">
            <v>8564.5357013865942</v>
          </cell>
          <cell r="AA292">
            <v>136136.53718265161</v>
          </cell>
        </row>
        <row r="293">
          <cell r="B293" t="str">
            <v xml:space="preserve">2.3.2.  Valor Fixo da Concessão </v>
          </cell>
          <cell r="G293">
            <v>27984.000000000004</v>
          </cell>
          <cell r="H293">
            <v>29220</v>
          </cell>
          <cell r="I293">
            <v>48756</v>
          </cell>
          <cell r="J293">
            <v>34824</v>
          </cell>
          <cell r="K293">
            <v>15264</v>
          </cell>
          <cell r="L293">
            <v>15264</v>
          </cell>
          <cell r="M293">
            <v>9020.312334001499</v>
          </cell>
          <cell r="N293">
            <v>4689.8787694284001</v>
          </cell>
          <cell r="O293">
            <v>4847.8943133494995</v>
          </cell>
          <cell r="P293">
            <v>4847.8943133494995</v>
          </cell>
          <cell r="Q293">
            <v>13527.982385558251</v>
          </cell>
          <cell r="R293">
            <v>15264</v>
          </cell>
          <cell r="S293">
            <v>15264</v>
          </cell>
          <cell r="T293">
            <v>15264</v>
          </cell>
          <cell r="U293">
            <v>15264</v>
          </cell>
          <cell r="V293">
            <v>15264</v>
          </cell>
          <cell r="W293">
            <v>15264</v>
          </cell>
          <cell r="X293">
            <v>15264</v>
          </cell>
          <cell r="Y293">
            <v>15264</v>
          </cell>
          <cell r="Z293">
            <v>15264</v>
          </cell>
          <cell r="AA293">
            <v>345621.9621156872</v>
          </cell>
        </row>
        <row r="294">
          <cell r="B294" t="str">
            <v>2.4.  DESEMBOLSOS  SOBRE O LUCRO     (2.4.1. + 2.4.2)</v>
          </cell>
          <cell r="G294">
            <v>4699.2958807269233</v>
          </cell>
          <cell r="H294">
            <v>5579.4520347876341</v>
          </cell>
          <cell r="I294">
            <v>4291.2101768471239</v>
          </cell>
          <cell r="J294">
            <v>36279.493982572843</v>
          </cell>
          <cell r="K294">
            <v>37429.216795737288</v>
          </cell>
          <cell r="L294">
            <v>38320.202153445265</v>
          </cell>
          <cell r="M294">
            <v>35699.013760128117</v>
          </cell>
          <cell r="N294">
            <v>37322.372416138649</v>
          </cell>
          <cell r="O294">
            <v>37254.268301000011</v>
          </cell>
          <cell r="P294">
            <v>37184.270558338903</v>
          </cell>
          <cell r="Q294">
            <v>34734.931741499058</v>
          </cell>
          <cell r="R294">
            <v>35780.992768214535</v>
          </cell>
          <cell r="S294">
            <v>36893.863784131987</v>
          </cell>
          <cell r="T294">
            <v>37470.187813851313</v>
          </cell>
          <cell r="U294">
            <v>37072.473473984937</v>
          </cell>
          <cell r="V294">
            <v>34326.736978664194</v>
          </cell>
          <cell r="W294">
            <v>32930.216994827875</v>
          </cell>
          <cell r="X294">
            <v>33803.039345075042</v>
          </cell>
          <cell r="Y294">
            <v>31677.832628316308</v>
          </cell>
          <cell r="Z294">
            <v>23661.680783673317</v>
          </cell>
          <cell r="AA294">
            <v>612410.75237196125</v>
          </cell>
        </row>
        <row r="295">
          <cell r="B295" t="str">
            <v xml:space="preserve">2.4.1.  Contribuição Social  </v>
          </cell>
          <cell r="G295">
            <v>1145.0414256307693</v>
          </cell>
          <cell r="H295">
            <v>1358.4126144939717</v>
          </cell>
          <cell r="I295">
            <v>1046.1115580235455</v>
          </cell>
          <cell r="J295">
            <v>8800.8470260782669</v>
          </cell>
          <cell r="K295">
            <v>9079.5677080575279</v>
          </cell>
          <cell r="L295">
            <v>9295.5641584109708</v>
          </cell>
          <cell r="M295">
            <v>8660.1245479098488</v>
          </cell>
          <cell r="N295">
            <v>9053.6660402760353</v>
          </cell>
          <cell r="O295">
            <v>9037.1559517575788</v>
          </cell>
          <cell r="P295">
            <v>9020.1868020215516</v>
          </cell>
          <cell r="Q295">
            <v>8426.4076949088612</v>
          </cell>
          <cell r="R295">
            <v>8679.9982468398866</v>
          </cell>
          <cell r="S295">
            <v>8949.7851597895751</v>
          </cell>
          <cell r="T295">
            <v>9089.500076085169</v>
          </cell>
          <cell r="U295">
            <v>8993.084478541803</v>
          </cell>
          <cell r="V295">
            <v>8327.4513887670819</v>
          </cell>
          <cell r="W295">
            <v>7988.9010896552427</v>
          </cell>
          <cell r="X295">
            <v>8200.4943866848607</v>
          </cell>
          <cell r="Y295">
            <v>7685.29275837971</v>
          </cell>
          <cell r="Z295">
            <v>5741.9832202844409</v>
          </cell>
          <cell r="AA295">
            <v>148579.57633259665</v>
          </cell>
        </row>
        <row r="296">
          <cell r="B296" t="str">
            <v xml:space="preserve">2.4.2.  Imposto de Renda  </v>
          </cell>
          <cell r="G296">
            <v>3554.2544550961538</v>
          </cell>
          <cell r="H296">
            <v>4221.0394202936623</v>
          </cell>
          <cell r="I296">
            <v>3245.0986188235784</v>
          </cell>
          <cell r="J296">
            <v>27478.646956494576</v>
          </cell>
          <cell r="K296">
            <v>28349.649087679762</v>
          </cell>
          <cell r="L296">
            <v>29024.637995034296</v>
          </cell>
          <cell r="M296">
            <v>27038.889212218266</v>
          </cell>
          <cell r="N296">
            <v>28268.70637586261</v>
          </cell>
          <cell r="O296">
            <v>28217.11234924243</v>
          </cell>
          <cell r="P296">
            <v>28164.083756317348</v>
          </cell>
          <cell r="Q296">
            <v>26308.524046590195</v>
          </cell>
          <cell r="R296">
            <v>27100.994521374651</v>
          </cell>
          <cell r="S296">
            <v>27944.078624342415</v>
          </cell>
          <cell r="T296">
            <v>28380.687737766144</v>
          </cell>
          <cell r="U296">
            <v>28079.388995443136</v>
          </cell>
          <cell r="V296">
            <v>25999.285589897114</v>
          </cell>
          <cell r="W296">
            <v>24941.315905172632</v>
          </cell>
          <cell r="X296">
            <v>25602.544958390183</v>
          </cell>
          <cell r="Y296">
            <v>23992.539869936598</v>
          </cell>
          <cell r="Z296">
            <v>17919.697563388876</v>
          </cell>
          <cell r="AA296">
            <v>463831.1760393646</v>
          </cell>
        </row>
        <row r="297">
          <cell r="B297" t="str">
            <v>3.  SALDO DO CAIXA     (1 - 2)</v>
          </cell>
          <cell r="G297">
            <v>-74107.923880726914</v>
          </cell>
          <cell r="H297">
            <v>-120345.23753478762</v>
          </cell>
          <cell r="I297">
            <v>-121630.86067684711</v>
          </cell>
          <cell r="J297">
            <v>-9719.1109825728345</v>
          </cell>
          <cell r="K297">
            <v>80706.520505662687</v>
          </cell>
          <cell r="L297">
            <v>83405.959547006205</v>
          </cell>
          <cell r="M297">
            <v>89914.729371124791</v>
          </cell>
          <cell r="N297">
            <v>90085.601027778204</v>
          </cell>
          <cell r="O297">
            <v>47140.469839822268</v>
          </cell>
          <cell r="P297">
            <v>73185.504782185017</v>
          </cell>
          <cell r="Q297">
            <v>112138.31734252622</v>
          </cell>
          <cell r="R297">
            <v>116669.16359614054</v>
          </cell>
          <cell r="S297">
            <v>99295.030964942707</v>
          </cell>
          <cell r="T297">
            <v>113830.58982880364</v>
          </cell>
          <cell r="U297">
            <v>78411.629811473627</v>
          </cell>
          <cell r="V297">
            <v>65143.589815854153</v>
          </cell>
          <cell r="W297">
            <v>113193.08713104203</v>
          </cell>
          <cell r="X297">
            <v>136644.58089390618</v>
          </cell>
          <cell r="Y297">
            <v>126988.8490278344</v>
          </cell>
          <cell r="Z297">
            <v>143881.27562216192</v>
          </cell>
          <cell r="AA297">
            <v>1244831.76603333</v>
          </cell>
        </row>
        <row r="298">
          <cell r="B298" t="str">
            <v xml:space="preserve">4. T.I.R. (Taxa Interna de Retorno) Anual do Projeto     </v>
          </cell>
          <cell r="G298">
            <v>0.18482198272984429</v>
          </cell>
        </row>
        <row r="300">
          <cell r="B300" t="str">
            <v>FLUXO DE CAIXA COM FATORES DE DESEQUILIBRIO NA EXTENSÃO DO PERIODO CONTRATUAL (MIlhares de Reais)</v>
          </cell>
        </row>
        <row r="302">
          <cell r="B302" t="str">
            <v>DISCRIMINAÇÃO</v>
          </cell>
          <cell r="G302">
            <v>21</v>
          </cell>
          <cell r="H302">
            <v>22</v>
          </cell>
          <cell r="I302">
            <v>23</v>
          </cell>
          <cell r="J302">
            <v>24</v>
          </cell>
          <cell r="K302">
            <v>25</v>
          </cell>
          <cell r="L302">
            <v>26</v>
          </cell>
          <cell r="M302">
            <v>27</v>
          </cell>
          <cell r="N302">
            <v>28</v>
          </cell>
          <cell r="O302">
            <v>29</v>
          </cell>
          <cell r="P302">
            <v>30</v>
          </cell>
          <cell r="Q302">
            <v>31</v>
          </cell>
          <cell r="R302">
            <v>32</v>
          </cell>
          <cell r="S302">
            <v>33</v>
          </cell>
          <cell r="T302">
            <v>34</v>
          </cell>
          <cell r="U302">
            <v>35</v>
          </cell>
          <cell r="V302">
            <v>36</v>
          </cell>
          <cell r="W302">
            <v>37</v>
          </cell>
          <cell r="X302">
            <v>38</v>
          </cell>
          <cell r="Y302">
            <v>39</v>
          </cell>
          <cell r="Z302">
            <v>40</v>
          </cell>
          <cell r="AA302" t="str">
            <v>TOTAL</v>
          </cell>
        </row>
        <row r="303">
          <cell r="B303" t="str">
            <v xml:space="preserve">1.  INGRESSOS     (1.1.) </v>
          </cell>
          <cell r="G303">
            <v>283242.32903350698</v>
          </cell>
          <cell r="H303">
            <v>287969.05948152556</v>
          </cell>
          <cell r="I303">
            <v>292775.11211849301</v>
          </cell>
          <cell r="J303">
            <v>297661.82668872463</v>
          </cell>
          <cell r="K303">
            <v>302630.5657302966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1464278.893052547</v>
          </cell>
        </row>
        <row r="304">
          <cell r="B304" t="str">
            <v>1.1.  RECEITAS     (1.1.1.+ ... + 1.1.4)</v>
          </cell>
          <cell r="G304">
            <v>283242.32903350698</v>
          </cell>
          <cell r="H304">
            <v>287969.05948152556</v>
          </cell>
          <cell r="I304">
            <v>292775.11211849301</v>
          </cell>
          <cell r="J304">
            <v>297661.82668872463</v>
          </cell>
          <cell r="K304">
            <v>302630.5657302966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1464278.893052547</v>
          </cell>
        </row>
        <row r="305">
          <cell r="B305" t="str">
            <v>1.1.1   Receitas de Pedágio</v>
          </cell>
          <cell r="G305">
            <v>274390.77790658275</v>
          </cell>
          <cell r="H305">
            <v>278969.79421749973</v>
          </cell>
          <cell r="I305">
            <v>283625.65383501293</v>
          </cell>
          <cell r="J305">
            <v>288359.6546353476</v>
          </cell>
          <cell r="K305">
            <v>293173.11657616671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1418518.9971706099</v>
          </cell>
        </row>
        <row r="306">
          <cell r="B306" t="str">
            <v>1.1.2   Outras Receitas Operacionais</v>
          </cell>
          <cell r="G306">
            <v>7479.656606994391</v>
          </cell>
          <cell r="H306">
            <v>7604.4766532976446</v>
          </cell>
          <cell r="I306">
            <v>7731.391382047118</v>
          </cell>
          <cell r="J306">
            <v>7860.436172232432</v>
          </cell>
          <cell r="K306">
            <v>7991.6470047642051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38667.60781933579</v>
          </cell>
        </row>
        <row r="307">
          <cell r="B307" t="str">
            <v>1.1.3   Receitas Não Operacionais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08">
          <cell r="B308" t="str">
            <v xml:space="preserve">1.1.4   Receitas Financeiras </v>
          </cell>
          <cell r="G308">
            <v>1371.8945199298544</v>
          </cell>
          <cell r="H308">
            <v>1394.7886107281797</v>
          </cell>
          <cell r="I308">
            <v>1418.0669014329922</v>
          </cell>
          <cell r="J308">
            <v>1441.7358811445981</v>
          </cell>
          <cell r="K308">
            <v>1465.8021493657147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7092.2880626013393</v>
          </cell>
        </row>
        <row r="309">
          <cell r="B309" t="str">
            <v>2.  DESEMBOLSOS     (2.1.+ ... + 2.4)</v>
          </cell>
          <cell r="G309">
            <v>150151.40143062337</v>
          </cell>
          <cell r="H309">
            <v>152091.30186380562</v>
          </cell>
          <cell r="I309">
            <v>154063.75696673157</v>
          </cell>
          <cell r="J309">
            <v>156069.31658471323</v>
          </cell>
          <cell r="K309">
            <v>158108.53991786425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770484.31676373794</v>
          </cell>
        </row>
        <row r="310">
          <cell r="B310" t="str">
            <v>2.1.  OPERACIONAIS     (2.1.1.+ ... + 2.1.8)</v>
          </cell>
          <cell r="G310">
            <v>76178.861366930083</v>
          </cell>
          <cell r="H310">
            <v>76605.028940894248</v>
          </cell>
          <cell r="I310">
            <v>77038.34829666563</v>
          </cell>
          <cell r="J310">
            <v>77478.940227166764</v>
          </cell>
          <cell r="K310">
            <v>77926.927580432341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385228.10641208902</v>
          </cell>
        </row>
        <row r="311">
          <cell r="B311" t="str">
            <v xml:space="preserve">2.1.1.  Pessoal / Administradores   </v>
          </cell>
          <cell r="G311">
            <v>34047</v>
          </cell>
          <cell r="H311">
            <v>34047</v>
          </cell>
          <cell r="I311">
            <v>34047</v>
          </cell>
          <cell r="J311">
            <v>34047</v>
          </cell>
          <cell r="K311">
            <v>34047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170235</v>
          </cell>
        </row>
        <row r="312">
          <cell r="B312" t="str">
            <v xml:space="preserve">2.1.2.  Conservação de Rotina  </v>
          </cell>
          <cell r="G312">
            <v>6997</v>
          </cell>
          <cell r="H312">
            <v>6997</v>
          </cell>
          <cell r="I312">
            <v>6997</v>
          </cell>
          <cell r="J312">
            <v>6997</v>
          </cell>
          <cell r="K312">
            <v>6997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34985</v>
          </cell>
        </row>
        <row r="313">
          <cell r="B313" t="str">
            <v xml:space="preserve">2.1.3.  Consumo   </v>
          </cell>
          <cell r="G313">
            <v>1135</v>
          </cell>
          <cell r="H313">
            <v>1135</v>
          </cell>
          <cell r="I313">
            <v>1135</v>
          </cell>
          <cell r="J313">
            <v>1135</v>
          </cell>
          <cell r="K313">
            <v>1135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5675</v>
          </cell>
        </row>
        <row r="314">
          <cell r="B314" t="str">
            <v>2.1.4.  Transportes</v>
          </cell>
          <cell r="G314">
            <v>5306</v>
          </cell>
          <cell r="H314">
            <v>5306</v>
          </cell>
          <cell r="I314">
            <v>5306</v>
          </cell>
          <cell r="J314">
            <v>5306</v>
          </cell>
          <cell r="K314">
            <v>5306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26530</v>
          </cell>
        </row>
        <row r="315">
          <cell r="B315" t="str">
            <v>2.1.5.  Diversas</v>
          </cell>
          <cell r="G315">
            <v>1745</v>
          </cell>
          <cell r="H315">
            <v>1745</v>
          </cell>
          <cell r="I315">
            <v>1745</v>
          </cell>
          <cell r="J315">
            <v>1745</v>
          </cell>
          <cell r="K315">
            <v>1745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8725</v>
          </cell>
        </row>
        <row r="316">
          <cell r="B316" t="str">
            <v>2.1.6.  Tributos s/ Faturamento</v>
          </cell>
          <cell r="G316">
            <v>25452.900236576013</v>
          </cell>
          <cell r="H316">
            <v>25877.656659633005</v>
          </cell>
          <cell r="I316">
            <v>26309.541183100519</v>
          </cell>
          <cell r="J316">
            <v>26748.67419992448</v>
          </cell>
          <cell r="K316">
            <v>27195.178151358057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131583.95043059209</v>
          </cell>
        </row>
        <row r="317">
          <cell r="B317" t="str">
            <v>2.1.7.  Seguros</v>
          </cell>
          <cell r="G317">
            <v>910</v>
          </cell>
          <cell r="H317">
            <v>910</v>
          </cell>
          <cell r="I317">
            <v>910</v>
          </cell>
          <cell r="J317">
            <v>910</v>
          </cell>
          <cell r="K317">
            <v>910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4550</v>
          </cell>
        </row>
        <row r="318">
          <cell r="B318" t="str">
            <v xml:space="preserve">2.1.8.  Garantias </v>
          </cell>
          <cell r="G318">
            <v>585.96113035407313</v>
          </cell>
          <cell r="H318">
            <v>587.37228126123932</v>
          </cell>
          <cell r="I318">
            <v>588.80711356511802</v>
          </cell>
          <cell r="J318">
            <v>590.26602724227405</v>
          </cell>
          <cell r="K318">
            <v>591.74942907427931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2944.1559814969837</v>
          </cell>
        </row>
        <row r="319">
          <cell r="B319" t="str">
            <v>2.2.  INVESTIMENTOS / IMOBILIZADO     (2.2.1.+ ... + 2.2.7)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B320" t="str">
            <v xml:space="preserve">2.2.1.  Ampliação Principal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B321" t="str">
            <v>2.2.2.  Demais Obras de Ampliação/Melhoramentos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B322" t="str">
            <v xml:space="preserve">2.2.3.  Equipamentos, Veiculos e Sist. Controle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B323" t="str">
            <v>2.2.4.  Desapropriações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B324" t="str">
            <v xml:space="preserve">2.2.5.  Conservação Especial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B325" t="str">
            <v>2.2.6.  Contratos Sub-rogados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B326" t="str">
            <v xml:space="preserve">2.2.7.  Indenizações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B327" t="str">
            <v>2.3.  DIREITO DE CONCESSÃO     (2.3.1.+ ... + 2.3.2)</v>
          </cell>
          <cell r="G327">
            <v>8456.1130354073139</v>
          </cell>
          <cell r="H327">
            <v>8597.2281261239223</v>
          </cell>
          <cell r="I327">
            <v>8740.7113565117997</v>
          </cell>
          <cell r="J327">
            <v>8886.6027242274013</v>
          </cell>
          <cell r="K327">
            <v>9034.9429074279269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43715.598149698359</v>
          </cell>
        </row>
        <row r="328">
          <cell r="B328" t="str">
            <v>2.3.1.  Valor Variável da Concessão</v>
          </cell>
          <cell r="G328">
            <v>8456.1130354073139</v>
          </cell>
          <cell r="H328">
            <v>8597.2281261239223</v>
          </cell>
          <cell r="I328">
            <v>8740.7113565117997</v>
          </cell>
          <cell r="J328">
            <v>8886.6027242274013</v>
          </cell>
          <cell r="K328">
            <v>9034.9429074279269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43715.598149698359</v>
          </cell>
        </row>
        <row r="329">
          <cell r="B329" t="str">
            <v xml:space="preserve">2.3.2.  Valor Fixo da Concessão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B330" t="str">
            <v>2.4.  DESEMBOLSOS  SOBRE O LUCRO     (2.4.1. + 2.4.2)</v>
          </cell>
          <cell r="G330">
            <v>65516.427028285972</v>
          </cell>
          <cell r="H330">
            <v>66889.044796787435</v>
          </cell>
          <cell r="I330">
            <v>68284.697313554134</v>
          </cell>
          <cell r="J330">
            <v>69703.77363331907</v>
          </cell>
          <cell r="K330">
            <v>71146.669430003996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341540.61220195063</v>
          </cell>
        </row>
        <row r="331">
          <cell r="B331" t="str">
            <v xml:space="preserve">2.4.1.  Contribuição Social  </v>
          </cell>
          <cell r="G331">
            <v>15888.58837049357</v>
          </cell>
          <cell r="H331">
            <v>16221.34419316059</v>
          </cell>
          <cell r="I331">
            <v>16559.684197225244</v>
          </cell>
          <cell r="J331">
            <v>16903.702698986439</v>
          </cell>
          <cell r="K331">
            <v>17253.495619394911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82826.815079260763</v>
          </cell>
        </row>
        <row r="332">
          <cell r="B332" t="str">
            <v xml:space="preserve">2.4.2.  Imposto de Renda  </v>
          </cell>
          <cell r="G332">
            <v>49627.838657792403</v>
          </cell>
          <cell r="H332">
            <v>50667.700603626843</v>
          </cell>
          <cell r="I332">
            <v>51725.01311632889</v>
          </cell>
          <cell r="J332">
            <v>52800.070934332623</v>
          </cell>
          <cell r="K332">
            <v>53893.173810609092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258713.79712268984</v>
          </cell>
        </row>
        <row r="333">
          <cell r="B333" t="str">
            <v>3.  SALDO DO CAIXA     (1 - 2)</v>
          </cell>
          <cell r="G333">
            <v>133090.9276028836</v>
          </cell>
          <cell r="H333">
            <v>135877.75761771994</v>
          </cell>
          <cell r="I333">
            <v>138711.35515176144</v>
          </cell>
          <cell r="J333">
            <v>141592.5101040114</v>
          </cell>
          <cell r="K333">
            <v>144522.02581243234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693794.57628880907</v>
          </cell>
        </row>
        <row r="334">
          <cell r="B334" t="str">
            <v xml:space="preserve">4. T.I.R. (Taxa Interna de Retorno) Anual do Projeto     </v>
          </cell>
          <cell r="G334">
            <v>0.19360997399325544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ertura Vegetal"/>
      <sheetName val="Plan1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_R$"/>
      <sheetName val="Report_US$"/>
      <sheetName val="GRAPHS"/>
      <sheetName val="Prem-IS"/>
      <sheetName val="Prem-BS"/>
      <sheetName val="Anual_R$"/>
      <sheetName val="Anual_US$"/>
      <sheetName val="multiples"/>
      <sheetName val="WACC"/>
      <sheetName val="dados"/>
      <sheetName val="Celular"/>
      <sheetName val="tabela1"/>
      <sheetName val="tabela2"/>
      <sheetName val="tabela3"/>
      <sheetName val="tabela4"/>
      <sheetName val="market"/>
      <sheetName val="results"/>
      <sheetName val="CPU"/>
      <sheetName val="GerRel"/>
      <sheetName val="Composições"/>
      <sheetName val="Insumos"/>
      <sheetName val="Serviços"/>
      <sheetName val="Configuration"/>
      <sheetName val="Funding"/>
      <sheetName val="Macroeconomics"/>
      <sheetName val="BUDGET"/>
      <sheetName val="DO NOT USE PRINT! Macro Data"/>
      <sheetName val="Sheet1"/>
      <sheetName val="Control"/>
      <sheetName val="Profit &amp; Loss"/>
      <sheetName val="Project Enigma Valuation V01  "/>
      <sheetName val="gráfico"/>
      <sheetName val="BRP_1Q01"/>
      <sheetName val="RBE ACT mi"/>
      <sheetName val="Economias SANSYS"/>
      <sheetName val="9.1 - GERAL - Comex"/>
      <sheetName val="Painel de Controle"/>
      <sheetName val="MOB-2.11"/>
      <sheetName val="Fec-2.12"/>
      <sheetName val="PLQ - Recuperação Base de Quant"/>
      <sheetName val="Métricas"/>
      <sheetName val="Recape Drenos"/>
      <sheetName val="BASE DE DADOS 1"/>
      <sheetName val="CBUQ MÊS"/>
      <sheetName val="estgg"/>
      <sheetName val="Constants"/>
      <sheetName val="POP cost"/>
      <sheetName val="Brazil Sovereign"/>
      <sheetName val="validaciones"/>
      <sheetName val="fluxo de caixa"/>
      <sheetName val="Ptax"/>
      <sheetName val="Apoio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2">
          <cell r="E12" t="str">
            <v>a=blpH(E10,"EQY_WEIGHTED_AVG_PX,PX_LAST,PX_VOLUME","1/1/1998"," ",0,TRUE,"D","C","C",TRUE,1296,4)</v>
          </cell>
          <cell r="J12" t="str">
            <v>a=blpH(J10,"EQY_WEIGHTED_AVG_PX,PX_LAST,PX_VOLUME","1/1/1998"," ",0,TRUE,"D","C","C",TRUE,1296,4)</v>
          </cell>
          <cell r="O12" t="str">
            <v>a=blpH(O10,"EQY_WEIGHTED_AVG_PX,PX_LAST,PX_VOLUME","1/1/1998"," ",0,TRUE,"D","C","C",TRUE,1296,4)</v>
          </cell>
          <cell r="T12" t="str">
            <v>a=blpH(T10,"EQY_WEIGHTED_AVG_PX,PX_LAST,PX_VOLUME","1/1/1998"," ",0,TRUE,"D","C","C",TRUE,1296,4)</v>
          </cell>
          <cell r="Y12" t="str">
            <v>a=blpH(Y10,"EQY_WEIGHTED_AVG_PX,PX_LAST,PX_VOLUME","1/1/1998"," ",0,TRUE,"D","C","C",TRUE,1296,4)</v>
          </cell>
          <cell r="AD12" t="str">
            <v>a=blpH(AD10,"EQY_WEIGHTED_AVG_PX,PX_LAST,PX_VOLUME","1/1/1998"," ",0,TRUE,"D","C","C",TRUE,1296,4)</v>
          </cell>
          <cell r="AI12" t="str">
            <v>a=blpH(AI10,"EQY_WEIGHTED_AVG_PX,PX_LAST,PX_VOLUME","1/1/1998"," ",0,TRUE,"D","C","C",TRUE,1296,4)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7">
          <cell r="E7">
            <v>0</v>
          </cell>
        </row>
      </sheetData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 Chart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_1A"/>
      <sheetName val="Tarifa Antecipada"/>
      <sheetName val="Estudo Impostos"/>
      <sheetName val="QUADRO_2A"/>
      <sheetName val="QUADRO_3A"/>
      <sheetName val="QUADRO_5A"/>
      <sheetName val="QUADRO_6A"/>
      <sheetName val="6A-Comp "/>
      <sheetName val="QUADRO_2B"/>
      <sheetName val="QUADRO_5B"/>
      <sheetName val="QUADRO_7B"/>
      <sheetName val="QUADRO_8B"/>
      <sheetName val="Equipamentos"/>
      <sheetName val="Resumo Eqtos"/>
      <sheetName val="Resumo Investimentos"/>
      <sheetName val="Investimentos - Depreciação"/>
      <sheetName val="Pavimentação - Depreciação"/>
      <sheetName val="Sinalização - Depreciação"/>
      <sheetName val="Meio Ambiente"/>
      <sheetName val="Comparativo"/>
      <sheetName val="C.Fin. COMISSÃO -PRxPVx1Ax2Ax3A"/>
      <sheetName val="Cronograma 3ª adeq"/>
      <sheetName val="Cronograma 2ª adeq "/>
      <sheetName val="Tabela 1"/>
      <sheetName val="Tabela 2"/>
      <sheetName val="Tabela 3"/>
      <sheetName val="Pavimento aux."/>
      <sheetName val="Marginal Norte"/>
      <sheetName val="Baleia"/>
      <sheetName val="3ª Adeq rev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 de Dados"/>
      <sheetName val="Planilha Dersa"/>
      <sheetName val="RESET1"/>
      <sheetName val="Estudo Impostos"/>
      <sheetName val="Lead"/>
      <sheetName val=" Balanço REAL"/>
      <sheetName val="Planilha%20Dersa.xls"/>
      <sheetName val="Cost_Input"/>
      <sheetName val="Comb Inp"/>
    </sheetNames>
    <definedNames>
      <definedName name="DERSA" refersTo="='Banco de Dados'!$A$6:$F$763"/>
    </definedNames>
    <sheetDataSet>
      <sheetData sheetId="0" refreshError="1">
        <row r="6">
          <cell r="A6">
            <v>0</v>
          </cell>
        </row>
        <row r="7">
          <cell r="A7">
            <v>10000</v>
          </cell>
          <cell r="B7" t="str">
            <v>Serviços Preliminares</v>
          </cell>
        </row>
        <row r="8">
          <cell r="A8">
            <v>10100</v>
          </cell>
          <cell r="B8" t="str">
            <v>Demolição</v>
          </cell>
        </row>
        <row r="9">
          <cell r="A9">
            <v>10101</v>
          </cell>
          <cell r="B9" t="str">
            <v>Demolição de Concreto Armado</v>
          </cell>
          <cell r="C9" t="str">
            <v>m³</v>
          </cell>
          <cell r="D9">
            <v>95.53</v>
          </cell>
          <cell r="E9">
            <v>39.729999999999997</v>
          </cell>
          <cell r="F9">
            <v>135.26</v>
          </cell>
        </row>
        <row r="10">
          <cell r="A10">
            <v>10102</v>
          </cell>
          <cell r="B10" t="str">
            <v>Demolição de Concreto Simples</v>
          </cell>
          <cell r="C10" t="str">
            <v>m³</v>
          </cell>
          <cell r="D10">
            <v>58.2</v>
          </cell>
          <cell r="E10">
            <v>17.62</v>
          </cell>
          <cell r="F10">
            <v>75.820000000000007</v>
          </cell>
        </row>
        <row r="11">
          <cell r="A11">
            <v>10103</v>
          </cell>
          <cell r="B11" t="str">
            <v>Demolição de Pavimento Flexível</v>
          </cell>
          <cell r="C11" t="str">
            <v>m³</v>
          </cell>
          <cell r="D11">
            <v>24.21</v>
          </cell>
          <cell r="E11">
            <v>2.81</v>
          </cell>
          <cell r="F11">
            <v>27.02</v>
          </cell>
        </row>
        <row r="12">
          <cell r="A12">
            <v>10104</v>
          </cell>
          <cell r="B12" t="str">
            <v>Demolição de Pavimento Rígido</v>
          </cell>
          <cell r="C12" t="str">
            <v>m³</v>
          </cell>
          <cell r="D12">
            <v>136.84</v>
          </cell>
          <cell r="E12">
            <v>29.46</v>
          </cell>
          <cell r="F12">
            <v>166.3</v>
          </cell>
        </row>
        <row r="13">
          <cell r="A13">
            <v>10105</v>
          </cell>
          <cell r="B13" t="str">
            <v>Demolição de Edificação em Alvenaria</v>
          </cell>
          <cell r="C13" t="str">
            <v>m²</v>
          </cell>
          <cell r="D13">
            <v>31.62</v>
          </cell>
          <cell r="E13">
            <v>1.77</v>
          </cell>
          <cell r="F13">
            <v>33.39</v>
          </cell>
        </row>
        <row r="14">
          <cell r="A14">
            <v>10106</v>
          </cell>
          <cell r="B14" t="str">
            <v>Demolição de Edificação em Madeira</v>
          </cell>
          <cell r="C14" t="str">
            <v>m²</v>
          </cell>
          <cell r="D14">
            <v>1.43</v>
          </cell>
          <cell r="E14">
            <v>6.3</v>
          </cell>
          <cell r="F14">
            <v>7.7299999999999995</v>
          </cell>
        </row>
        <row r="15">
          <cell r="A15">
            <v>10200</v>
          </cell>
          <cell r="B15" t="str">
            <v>Remoção</v>
          </cell>
          <cell r="D15">
            <v>0</v>
          </cell>
          <cell r="E15">
            <v>0</v>
          </cell>
        </row>
        <row r="16">
          <cell r="A16">
            <v>10201</v>
          </cell>
          <cell r="B16" t="str">
            <v>Remoção de Cerca de Arame, Incluindo Transporte</v>
          </cell>
          <cell r="C16" t="str">
            <v>m</v>
          </cell>
          <cell r="D16">
            <v>1.23</v>
          </cell>
          <cell r="E16">
            <v>2.04</v>
          </cell>
          <cell r="F16">
            <v>3.27</v>
          </cell>
        </row>
        <row r="17">
          <cell r="A17">
            <v>10202</v>
          </cell>
          <cell r="B17" t="str">
            <v>Remoção de Defensa Metálica Simples, Incluindo Transporte</v>
          </cell>
          <cell r="C17" t="str">
            <v>m</v>
          </cell>
          <cell r="D17">
            <v>10.4</v>
          </cell>
          <cell r="E17">
            <v>9.34</v>
          </cell>
          <cell r="F17">
            <v>19.740000000000002</v>
          </cell>
        </row>
        <row r="18">
          <cell r="A18">
            <v>10203</v>
          </cell>
          <cell r="B18" t="str">
            <v>Remoção de Defensa Metálica Dupla, Incluindo Transporte</v>
          </cell>
          <cell r="C18" t="str">
            <v>m</v>
          </cell>
          <cell r="D18">
            <v>11.84</v>
          </cell>
          <cell r="E18">
            <v>10.64</v>
          </cell>
          <cell r="F18">
            <v>22.48</v>
          </cell>
        </row>
        <row r="19">
          <cell r="A19">
            <v>10204</v>
          </cell>
          <cell r="B19" t="str">
            <v>Remoção de Canalização D&gt;0,60m</v>
          </cell>
          <cell r="C19" t="str">
            <v>m</v>
          </cell>
          <cell r="D19">
            <v>21.9</v>
          </cell>
          <cell r="E19">
            <v>4.17</v>
          </cell>
          <cell r="F19">
            <v>26.07</v>
          </cell>
        </row>
        <row r="20">
          <cell r="A20">
            <v>10205</v>
          </cell>
          <cell r="B20" t="str">
            <v>Remoção de Canalização 0,20&lt;=D&lt;=0,60m</v>
          </cell>
          <cell r="C20" t="str">
            <v>m</v>
          </cell>
          <cell r="D20">
            <v>17.82</v>
          </cell>
          <cell r="E20">
            <v>3.21</v>
          </cell>
          <cell r="F20">
            <v>21.03</v>
          </cell>
        </row>
        <row r="21">
          <cell r="A21">
            <v>10206</v>
          </cell>
          <cell r="B21" t="str">
            <v>Remoção e Transporte de Guia Pré-Moldada</v>
          </cell>
          <cell r="C21" t="str">
            <v>m</v>
          </cell>
          <cell r="D21">
            <v>6.02</v>
          </cell>
          <cell r="E21">
            <v>2.0699999999999998</v>
          </cell>
          <cell r="F21">
            <v>8.09</v>
          </cell>
        </row>
        <row r="22">
          <cell r="A22">
            <v>10207</v>
          </cell>
          <cell r="B22" t="str">
            <v>Remoção de Estaca de Eucalipto Cravada</v>
          </cell>
          <cell r="C22" t="str">
            <v>m</v>
          </cell>
          <cell r="D22">
            <v>1.5</v>
          </cell>
          <cell r="E22">
            <v>1.89</v>
          </cell>
          <cell r="F22">
            <v>3.3899999999999997</v>
          </cell>
        </row>
        <row r="23">
          <cell r="A23">
            <v>10208</v>
          </cell>
          <cell r="B23" t="str">
            <v>Remoção de Tacha Refletiva</v>
          </cell>
          <cell r="C23" t="str">
            <v>un</v>
          </cell>
          <cell r="D23">
            <v>3.38</v>
          </cell>
          <cell r="E23">
            <v>0</v>
          </cell>
          <cell r="F23">
            <v>3.38</v>
          </cell>
        </row>
        <row r="24">
          <cell r="A24">
            <v>10209</v>
          </cell>
          <cell r="B24" t="str">
            <v>Remoção de Pintura Demarcatória da Via</v>
          </cell>
          <cell r="C24" t="str">
            <v>m²</v>
          </cell>
          <cell r="D24">
            <v>15.58</v>
          </cell>
          <cell r="E24">
            <v>0</v>
          </cell>
          <cell r="F24">
            <v>15.58</v>
          </cell>
        </row>
        <row r="25">
          <cell r="A25">
            <v>10210</v>
          </cell>
          <cell r="B25" t="str">
            <v>Remoção de Defensa Metálica Simples para Reinstalação</v>
          </cell>
          <cell r="C25" t="str">
            <v>m</v>
          </cell>
          <cell r="D25">
            <v>26.46</v>
          </cell>
          <cell r="E25">
            <v>18.64</v>
          </cell>
          <cell r="F25">
            <v>45.1</v>
          </cell>
        </row>
        <row r="26">
          <cell r="A26">
            <v>10211</v>
          </cell>
          <cell r="B26" t="str">
            <v>Remoção de Defensa Metálica Dupla para Reisntalação</v>
          </cell>
          <cell r="C26" t="str">
            <v>m</v>
          </cell>
          <cell r="D26">
            <v>31.78</v>
          </cell>
          <cell r="E26">
            <v>22.36</v>
          </cell>
          <cell r="F26">
            <v>54.14</v>
          </cell>
        </row>
        <row r="27">
          <cell r="A27">
            <v>10300</v>
          </cell>
          <cell r="B27" t="str">
            <v>Implantação</v>
          </cell>
          <cell r="D27">
            <v>0</v>
          </cell>
          <cell r="E27">
            <v>0</v>
          </cell>
        </row>
        <row r="28">
          <cell r="A28">
            <v>10301</v>
          </cell>
          <cell r="B28" t="str">
            <v>Cerca de Arame Farpado com 4 Fios</v>
          </cell>
          <cell r="C28" t="str">
            <v>m</v>
          </cell>
          <cell r="D28">
            <v>9.77</v>
          </cell>
          <cell r="E28">
            <v>2.59</v>
          </cell>
          <cell r="F28">
            <v>12.36</v>
          </cell>
        </row>
        <row r="29">
          <cell r="A29">
            <v>10302</v>
          </cell>
          <cell r="B29" t="str">
            <v>Cerca de Arame Farpado com 6 Fios</v>
          </cell>
          <cell r="C29" t="str">
            <v>m</v>
          </cell>
          <cell r="D29">
            <v>10.73</v>
          </cell>
          <cell r="E29">
            <v>2.94</v>
          </cell>
          <cell r="F29">
            <v>13.67</v>
          </cell>
        </row>
        <row r="30">
          <cell r="A30">
            <v>10303</v>
          </cell>
          <cell r="B30" t="str">
            <v>Cerca de Arame para Reaproveitamento</v>
          </cell>
          <cell r="C30" t="str">
            <v>m</v>
          </cell>
          <cell r="D30">
            <v>4.32</v>
          </cell>
          <cell r="E30">
            <v>2.11</v>
          </cell>
          <cell r="F30">
            <v>6.43</v>
          </cell>
        </row>
        <row r="31">
          <cell r="A31">
            <v>20000</v>
          </cell>
          <cell r="B31" t="str">
            <v>Terraplenagem</v>
          </cell>
          <cell r="D31">
            <v>0</v>
          </cell>
          <cell r="E31">
            <v>0</v>
          </cell>
        </row>
        <row r="32">
          <cell r="A32">
            <v>20100</v>
          </cell>
          <cell r="B32" t="str">
            <v>Limpeza do Terreno</v>
          </cell>
          <cell r="D32">
            <v>0</v>
          </cell>
          <cell r="E32">
            <v>0</v>
          </cell>
        </row>
        <row r="33">
          <cell r="A33">
            <v>20101</v>
          </cell>
          <cell r="B33" t="str">
            <v>Limpeza Mecânica com Destocamento de Árvores D&lt;=15cm</v>
          </cell>
          <cell r="C33" t="str">
            <v>m²</v>
          </cell>
          <cell r="D33">
            <v>0.24</v>
          </cell>
          <cell r="E33">
            <v>7.0000000000000007E-2</v>
          </cell>
          <cell r="F33">
            <v>0.31</v>
          </cell>
        </row>
        <row r="34">
          <cell r="A34">
            <v>20102</v>
          </cell>
          <cell r="B34" t="str">
            <v>Limpeza Manual de Terreno e Amontoamento de Materiais</v>
          </cell>
          <cell r="C34" t="str">
            <v>m²</v>
          </cell>
          <cell r="D34">
            <v>0</v>
          </cell>
          <cell r="E34">
            <v>1.49</v>
          </cell>
          <cell r="F34">
            <v>1.49</v>
          </cell>
        </row>
        <row r="35">
          <cell r="A35">
            <v>20103</v>
          </cell>
          <cell r="B35" t="str">
            <v>Destocamento de Árvores D&gt;15cm</v>
          </cell>
          <cell r="C35" t="str">
            <v>un</v>
          </cell>
          <cell r="D35">
            <v>5.36</v>
          </cell>
          <cell r="E35">
            <v>2.0699999999999998</v>
          </cell>
          <cell r="F35">
            <v>7.43</v>
          </cell>
        </row>
        <row r="36">
          <cell r="A36">
            <v>20104</v>
          </cell>
          <cell r="B36" t="str">
            <v>Carga de Material de Limpeza</v>
          </cell>
          <cell r="C36" t="str">
            <v>m³</v>
          </cell>
          <cell r="D36">
            <v>0.85</v>
          </cell>
          <cell r="E36">
            <v>0</v>
          </cell>
          <cell r="F36">
            <v>0.85</v>
          </cell>
        </row>
        <row r="37">
          <cell r="A37">
            <v>20105</v>
          </cell>
          <cell r="B37" t="str">
            <v>Desmatamento em Área de Dragagem</v>
          </cell>
          <cell r="C37" t="str">
            <v>m²</v>
          </cell>
          <cell r="D37">
            <v>1.74</v>
          </cell>
          <cell r="E37">
            <v>4.91</v>
          </cell>
          <cell r="F37">
            <v>6.65</v>
          </cell>
        </row>
        <row r="38">
          <cell r="A38">
            <v>20200</v>
          </cell>
          <cell r="B38" t="str">
            <v>Escavação</v>
          </cell>
          <cell r="D38">
            <v>0</v>
          </cell>
          <cell r="E38">
            <v>0</v>
          </cell>
        </row>
        <row r="39">
          <cell r="A39">
            <v>20201</v>
          </cell>
          <cell r="B39" t="str">
            <v>Escavação de Material 1ª Cat.</v>
          </cell>
          <cell r="C39" t="str">
            <v>m³</v>
          </cell>
          <cell r="D39">
            <v>1.86</v>
          </cell>
          <cell r="E39">
            <v>0.19</v>
          </cell>
          <cell r="F39">
            <v>2.0500000000000003</v>
          </cell>
        </row>
        <row r="40">
          <cell r="A40">
            <v>20202</v>
          </cell>
          <cell r="B40" t="str">
            <v>Escavação de Material 1ª Cat. com Motoscraper</v>
          </cell>
          <cell r="C40" t="str">
            <v>m³</v>
          </cell>
          <cell r="D40">
            <v>1.5</v>
          </cell>
          <cell r="E40">
            <v>7.0000000000000007E-2</v>
          </cell>
          <cell r="F40">
            <v>1.57</v>
          </cell>
        </row>
        <row r="41">
          <cell r="A41">
            <v>20203</v>
          </cell>
          <cell r="B41" t="str">
            <v>Escavação de Material 2ª Cat.</v>
          </cell>
          <cell r="C41" t="str">
            <v>m³</v>
          </cell>
          <cell r="D41">
            <v>2.36</v>
          </cell>
          <cell r="E41">
            <v>7.0000000000000007E-2</v>
          </cell>
          <cell r="F41">
            <v>2.4299999999999997</v>
          </cell>
        </row>
        <row r="42">
          <cell r="A42">
            <v>20204</v>
          </cell>
          <cell r="B42" t="str">
            <v>Escavação de Material 2ª Cat. com Explosivo</v>
          </cell>
          <cell r="C42" t="str">
            <v>m³</v>
          </cell>
          <cell r="D42">
            <v>8.6</v>
          </cell>
          <cell r="E42">
            <v>0.24</v>
          </cell>
          <cell r="F42">
            <v>8.84</v>
          </cell>
        </row>
        <row r="43">
          <cell r="A43">
            <v>20205</v>
          </cell>
          <cell r="B43" t="str">
            <v xml:space="preserve">Escavação de Material 3ª Cat. </v>
          </cell>
          <cell r="C43" t="str">
            <v>m³</v>
          </cell>
          <cell r="D43">
            <v>10.65</v>
          </cell>
          <cell r="E43">
            <v>0.81</v>
          </cell>
          <cell r="F43">
            <v>11.46</v>
          </cell>
        </row>
        <row r="44">
          <cell r="A44">
            <v>20206</v>
          </cell>
          <cell r="B44" t="str">
            <v>Escavação de Material Brejoso</v>
          </cell>
          <cell r="C44" t="str">
            <v>m³</v>
          </cell>
          <cell r="D44">
            <v>3.77</v>
          </cell>
          <cell r="E44">
            <v>0.72</v>
          </cell>
          <cell r="F44">
            <v>4.49</v>
          </cell>
        </row>
        <row r="45">
          <cell r="A45">
            <v>20210</v>
          </cell>
          <cell r="B45" t="str">
            <v>Escavação de Jazida</v>
          </cell>
          <cell r="C45" t="str">
            <v>m³</v>
          </cell>
          <cell r="D45">
            <v>2.57</v>
          </cell>
          <cell r="E45">
            <v>0</v>
          </cell>
          <cell r="F45">
            <v>2.57</v>
          </cell>
        </row>
        <row r="46">
          <cell r="A46">
            <v>20211</v>
          </cell>
          <cell r="B46" t="str">
            <v>Escavação com Draga - Transporte até 200 dam</v>
          </cell>
          <cell r="C46" t="str">
            <v>m³</v>
          </cell>
          <cell r="D46">
            <v>1.26</v>
          </cell>
          <cell r="E46">
            <v>0</v>
          </cell>
          <cell r="F46">
            <v>1.26</v>
          </cell>
        </row>
        <row r="47">
          <cell r="A47">
            <v>20300</v>
          </cell>
          <cell r="B47" t="str">
            <v>Transporte de Material Escavado</v>
          </cell>
          <cell r="D47">
            <v>0</v>
          </cell>
          <cell r="E47">
            <v>0</v>
          </cell>
        </row>
        <row r="48">
          <cell r="A48">
            <v>20301</v>
          </cell>
          <cell r="B48" t="str">
            <v>Transporte de Material 1ª/2ª Cat. até 200 dam - Motoscraper</v>
          </cell>
          <cell r="C48" t="str">
            <v>m³ x dam</v>
          </cell>
          <cell r="D48">
            <v>0.01</v>
          </cell>
          <cell r="E48">
            <v>0</v>
          </cell>
          <cell r="F48">
            <v>0.01</v>
          </cell>
        </row>
        <row r="49">
          <cell r="A49">
            <v>20302</v>
          </cell>
          <cell r="B49" t="str">
            <v>Transporte de Material 1ª/2ª Cat. até 2 km</v>
          </cell>
          <cell r="C49" t="str">
            <v>m³ x km</v>
          </cell>
          <cell r="D49">
            <v>0.92</v>
          </cell>
          <cell r="E49">
            <v>0</v>
          </cell>
          <cell r="F49">
            <v>0.92</v>
          </cell>
        </row>
        <row r="50">
          <cell r="A50">
            <v>20303</v>
          </cell>
          <cell r="B50" t="str">
            <v>Transporte de Material 1ª/2ª Cat. até 5 km</v>
          </cell>
          <cell r="C50" t="str">
            <v>m³ x km</v>
          </cell>
          <cell r="D50">
            <v>0.73</v>
          </cell>
          <cell r="E50">
            <v>0</v>
          </cell>
          <cell r="F50">
            <v>0.73</v>
          </cell>
        </row>
        <row r="51">
          <cell r="A51">
            <v>20304</v>
          </cell>
          <cell r="B51" t="str">
            <v>Transporte de Material 1ª/2ª Cat. até 10 km</v>
          </cell>
          <cell r="C51" t="str">
            <v>m³ x km</v>
          </cell>
          <cell r="D51">
            <v>0.66</v>
          </cell>
          <cell r="E51">
            <v>0</v>
          </cell>
          <cell r="F51">
            <v>0.66</v>
          </cell>
        </row>
        <row r="52">
          <cell r="A52">
            <v>20305</v>
          </cell>
          <cell r="B52" t="str">
            <v>Transporte de Material 1ª/2ª Cat. até 15 km</v>
          </cell>
          <cell r="C52" t="str">
            <v>m³ x km</v>
          </cell>
          <cell r="D52">
            <v>0.57999999999999996</v>
          </cell>
          <cell r="E52">
            <v>0</v>
          </cell>
          <cell r="F52">
            <v>0.57999999999999996</v>
          </cell>
        </row>
        <row r="53">
          <cell r="A53">
            <v>20306</v>
          </cell>
          <cell r="B53" t="str">
            <v>Transporte de Material 1ª/2ª Cat. até 20 km</v>
          </cell>
          <cell r="C53" t="str">
            <v>m³ x km</v>
          </cell>
          <cell r="D53">
            <v>0.56999999999999995</v>
          </cell>
          <cell r="E53">
            <v>0</v>
          </cell>
          <cell r="F53">
            <v>0.56999999999999995</v>
          </cell>
        </row>
        <row r="54">
          <cell r="A54">
            <v>20307</v>
          </cell>
          <cell r="B54" t="str">
            <v>Transporte de Material 1ª/2ª Cat. até 25 km</v>
          </cell>
          <cell r="C54" t="str">
            <v>m³ x km</v>
          </cell>
          <cell r="D54">
            <v>0.56999999999999995</v>
          </cell>
          <cell r="E54">
            <v>0</v>
          </cell>
          <cell r="F54">
            <v>0.56999999999999995</v>
          </cell>
        </row>
        <row r="55">
          <cell r="A55">
            <v>20308</v>
          </cell>
          <cell r="B55" t="str">
            <v>Transporte de Material 1ª/2ª Cat. até 30 km</v>
          </cell>
          <cell r="C55" t="str">
            <v>m³ x km</v>
          </cell>
          <cell r="D55">
            <v>0.55000000000000004</v>
          </cell>
          <cell r="E55">
            <v>0</v>
          </cell>
          <cell r="F55">
            <v>0.55000000000000004</v>
          </cell>
        </row>
        <row r="56">
          <cell r="A56">
            <v>20309</v>
          </cell>
          <cell r="B56" t="str">
            <v>Transporte de Material 1ª/2ª Cat. até 100 dam - Cam. Basculante</v>
          </cell>
          <cell r="C56" t="str">
            <v>m³ x dam</v>
          </cell>
          <cell r="D56">
            <v>0.01</v>
          </cell>
          <cell r="E56">
            <v>0</v>
          </cell>
          <cell r="F56">
            <v>0.01</v>
          </cell>
        </row>
        <row r="57">
          <cell r="A57">
            <v>20310</v>
          </cell>
          <cell r="B57" t="str">
            <v>Transporte de Material de Limpeza até 100 dam</v>
          </cell>
          <cell r="C57" t="str">
            <v>m³ x dam</v>
          </cell>
          <cell r="D57">
            <v>0.03</v>
          </cell>
          <cell r="E57">
            <v>0</v>
          </cell>
          <cell r="F57">
            <v>0.03</v>
          </cell>
        </row>
        <row r="58">
          <cell r="A58">
            <v>20311</v>
          </cell>
          <cell r="B58" t="str">
            <v>Transporte de Material de Limpeza/Demolição além de 100 dam</v>
          </cell>
          <cell r="C58" t="str">
            <v>m³ x km</v>
          </cell>
          <cell r="D58">
            <v>1.1200000000000001</v>
          </cell>
          <cell r="E58">
            <v>0</v>
          </cell>
          <cell r="F58">
            <v>1.1200000000000001</v>
          </cell>
        </row>
        <row r="59">
          <cell r="A59">
            <v>20312</v>
          </cell>
          <cell r="B59" t="str">
            <v>Transporte de Material Brejoso até 200 dam</v>
          </cell>
          <cell r="C59" t="str">
            <v>m³ x dam</v>
          </cell>
          <cell r="D59">
            <v>0.01</v>
          </cell>
          <cell r="E59">
            <v>0</v>
          </cell>
          <cell r="F59">
            <v>0.01</v>
          </cell>
        </row>
        <row r="60">
          <cell r="A60">
            <v>20313</v>
          </cell>
          <cell r="B60" t="str">
            <v>Transporte de Material Brejoso além de 200 dam</v>
          </cell>
          <cell r="C60" t="str">
            <v>m³ x km</v>
          </cell>
          <cell r="D60">
            <v>1.34</v>
          </cell>
          <cell r="E60">
            <v>0</v>
          </cell>
          <cell r="F60">
            <v>1.34</v>
          </cell>
        </row>
        <row r="61">
          <cell r="A61">
            <v>20314</v>
          </cell>
          <cell r="B61" t="str">
            <v>Transporte de Material 3ª Cat. até 200 dam</v>
          </cell>
          <cell r="C61" t="str">
            <v>m³ x dam</v>
          </cell>
          <cell r="D61">
            <v>0.01</v>
          </cell>
          <cell r="E61">
            <v>0</v>
          </cell>
          <cell r="F61">
            <v>0.01</v>
          </cell>
        </row>
        <row r="62">
          <cell r="A62">
            <v>20315</v>
          </cell>
          <cell r="B62" t="str">
            <v>Transporte de Material 3ª Cat. além de 200 dam</v>
          </cell>
          <cell r="C62" t="str">
            <v>m³ x km</v>
          </cell>
          <cell r="D62">
            <v>1.61</v>
          </cell>
          <cell r="E62">
            <v>0</v>
          </cell>
          <cell r="F62">
            <v>1.61</v>
          </cell>
        </row>
        <row r="63">
          <cell r="A63">
            <v>20400</v>
          </cell>
          <cell r="B63" t="str">
            <v>Compactação</v>
          </cell>
          <cell r="D63">
            <v>0</v>
          </cell>
          <cell r="E63">
            <v>0</v>
          </cell>
        </row>
        <row r="64">
          <cell r="A64">
            <v>20401</v>
          </cell>
          <cell r="B64" t="str">
            <v>Compactação de Aterro</v>
          </cell>
          <cell r="C64" t="str">
            <v>m³</v>
          </cell>
          <cell r="D64">
            <v>0.99</v>
          </cell>
          <cell r="E64">
            <v>0.15</v>
          </cell>
          <cell r="F64">
            <v>1.1399999999999999</v>
          </cell>
        </row>
        <row r="65">
          <cell r="A65">
            <v>20500</v>
          </cell>
          <cell r="B65" t="str">
            <v>Fundação de Aterro</v>
          </cell>
          <cell r="D65">
            <v>0</v>
          </cell>
          <cell r="E65">
            <v>0</v>
          </cell>
        </row>
        <row r="66">
          <cell r="A66">
            <v>20501</v>
          </cell>
          <cell r="B66" t="str">
            <v>Fundação de Aterro com Pedra Britada</v>
          </cell>
          <cell r="C66" t="str">
            <v>m³</v>
          </cell>
          <cell r="D66">
            <v>31.59</v>
          </cell>
          <cell r="E66">
            <v>0</v>
          </cell>
          <cell r="F66">
            <v>31.59</v>
          </cell>
        </row>
        <row r="67">
          <cell r="A67">
            <v>20502</v>
          </cell>
          <cell r="B67" t="str">
            <v>Fundação de Aterro com Areia Lavada</v>
          </cell>
          <cell r="C67" t="str">
            <v>m³</v>
          </cell>
          <cell r="D67">
            <v>41.59</v>
          </cell>
          <cell r="E67">
            <v>0</v>
          </cell>
          <cell r="F67">
            <v>41.59</v>
          </cell>
        </row>
        <row r="68">
          <cell r="A68">
            <v>20503</v>
          </cell>
          <cell r="B68" t="str">
            <v>Espalhamento/Compactação de Material Qualquer p/ Fund. Aterro</v>
          </cell>
          <cell r="C68" t="str">
            <v>m³</v>
          </cell>
          <cell r="D68">
            <v>0.72</v>
          </cell>
          <cell r="E68">
            <v>0.09</v>
          </cell>
          <cell r="F68">
            <v>0.80999999999999994</v>
          </cell>
        </row>
        <row r="69">
          <cell r="A69">
            <v>20600</v>
          </cell>
          <cell r="B69" t="str">
            <v>Bombeamento</v>
          </cell>
          <cell r="D69">
            <v>0</v>
          </cell>
          <cell r="E69">
            <v>0</v>
          </cell>
        </row>
        <row r="70">
          <cell r="A70">
            <v>20601</v>
          </cell>
          <cell r="B70" t="str">
            <v>Bombeamento de Vala</v>
          </cell>
          <cell r="C70" t="str">
            <v>m³</v>
          </cell>
          <cell r="D70">
            <v>1.08</v>
          </cell>
          <cell r="E70">
            <v>0</v>
          </cell>
          <cell r="F70">
            <v>1.08</v>
          </cell>
        </row>
        <row r="71">
          <cell r="A71">
            <v>30000</v>
          </cell>
          <cell r="B71" t="str">
            <v>Pavimentação</v>
          </cell>
          <cell r="D71">
            <v>0</v>
          </cell>
          <cell r="E71">
            <v>0</v>
          </cell>
        </row>
        <row r="72">
          <cell r="A72">
            <v>30100</v>
          </cell>
          <cell r="B72" t="str">
            <v>Regularização do Sub-Leito</v>
          </cell>
          <cell r="D72">
            <v>0</v>
          </cell>
          <cell r="E72">
            <v>0</v>
          </cell>
        </row>
        <row r="73">
          <cell r="A73">
            <v>30101</v>
          </cell>
          <cell r="B73" t="str">
            <v>Regularização do Sub-Leito por Compactação do Solo Local</v>
          </cell>
          <cell r="C73" t="str">
            <v>m²</v>
          </cell>
          <cell r="D73">
            <v>0.45</v>
          </cell>
          <cell r="E73">
            <v>0.09</v>
          </cell>
          <cell r="F73">
            <v>0.54</v>
          </cell>
        </row>
        <row r="74">
          <cell r="A74">
            <v>30200</v>
          </cell>
          <cell r="B74" t="str">
            <v>Reforço de Sub-Leito</v>
          </cell>
          <cell r="D74">
            <v>0</v>
          </cell>
          <cell r="E74">
            <v>0</v>
          </cell>
        </row>
        <row r="75">
          <cell r="A75">
            <v>30201</v>
          </cell>
          <cell r="B75" t="str">
            <v>Escavação de Jazida - Solo para Sub-Base</v>
          </cell>
          <cell r="C75" t="str">
            <v>m³</v>
          </cell>
          <cell r="D75">
            <v>2.57</v>
          </cell>
          <cell r="E75">
            <v>0</v>
          </cell>
          <cell r="F75">
            <v>2.57</v>
          </cell>
        </row>
        <row r="76">
          <cell r="A76">
            <v>30202</v>
          </cell>
          <cell r="B76" t="str">
            <v>Transporte de Material 1ª/2ª Cat. até 2 km</v>
          </cell>
          <cell r="C76" t="str">
            <v>m³ x km</v>
          </cell>
          <cell r="D76">
            <v>0.92</v>
          </cell>
          <cell r="E76">
            <v>0</v>
          </cell>
          <cell r="F76">
            <v>0.92</v>
          </cell>
        </row>
        <row r="77">
          <cell r="A77">
            <v>30203</v>
          </cell>
          <cell r="B77" t="str">
            <v>Transporte de Material 1ª/2ª Cat. até 5 km</v>
          </cell>
          <cell r="C77" t="str">
            <v>m³ x km</v>
          </cell>
          <cell r="D77">
            <v>0.73</v>
          </cell>
          <cell r="E77">
            <v>0</v>
          </cell>
          <cell r="F77">
            <v>0.73</v>
          </cell>
        </row>
        <row r="78">
          <cell r="A78">
            <v>30204</v>
          </cell>
          <cell r="B78" t="str">
            <v>Transporte de Material 1ª/2ª Cat. até 10 km</v>
          </cell>
          <cell r="C78" t="str">
            <v>m³ x km</v>
          </cell>
          <cell r="D78">
            <v>0.66</v>
          </cell>
          <cell r="E78">
            <v>0</v>
          </cell>
          <cell r="F78">
            <v>0.66</v>
          </cell>
        </row>
        <row r="79">
          <cell r="A79">
            <v>30205</v>
          </cell>
          <cell r="B79" t="str">
            <v>Transporte de Material 1ª/2ª Cat. até 15 km</v>
          </cell>
          <cell r="C79" t="str">
            <v>m³ x km</v>
          </cell>
          <cell r="D79">
            <v>0.57999999999999996</v>
          </cell>
          <cell r="E79">
            <v>0</v>
          </cell>
          <cell r="F79">
            <v>0.57999999999999996</v>
          </cell>
        </row>
        <row r="80">
          <cell r="A80">
            <v>30206</v>
          </cell>
          <cell r="B80" t="str">
            <v>Transporte de Material 1ª/2ª Cat. até 20 km</v>
          </cell>
          <cell r="C80" t="str">
            <v>m³ x km</v>
          </cell>
          <cell r="D80">
            <v>0.56999999999999995</v>
          </cell>
          <cell r="E80">
            <v>0</v>
          </cell>
          <cell r="F80">
            <v>0.56999999999999995</v>
          </cell>
        </row>
        <row r="81">
          <cell r="A81">
            <v>30207</v>
          </cell>
          <cell r="B81" t="str">
            <v>Transporte de Material 1ª/2ª Cat. até 25 km</v>
          </cell>
          <cell r="C81" t="str">
            <v>m³ x km</v>
          </cell>
          <cell r="D81">
            <v>0.56999999999999995</v>
          </cell>
          <cell r="E81">
            <v>0</v>
          </cell>
          <cell r="F81">
            <v>0.56999999999999995</v>
          </cell>
        </row>
        <row r="82">
          <cell r="A82">
            <v>30208</v>
          </cell>
          <cell r="B82" t="str">
            <v>Transporte de Material 1ª/2ª Cat. até 30 km</v>
          </cell>
          <cell r="C82" t="str">
            <v>m³ x km</v>
          </cell>
          <cell r="D82">
            <v>0.55000000000000004</v>
          </cell>
          <cell r="E82">
            <v>0</v>
          </cell>
          <cell r="F82">
            <v>0.55000000000000004</v>
          </cell>
        </row>
        <row r="83">
          <cell r="A83">
            <v>30209</v>
          </cell>
          <cell r="B83" t="str">
            <v>Compactação de Material para Reforço de Sub-Leito</v>
          </cell>
          <cell r="C83" t="str">
            <v>m³</v>
          </cell>
          <cell r="D83">
            <v>1.1299999999999999</v>
          </cell>
          <cell r="E83">
            <v>0.15</v>
          </cell>
          <cell r="F83">
            <v>1.2799999999999998</v>
          </cell>
        </row>
        <row r="84">
          <cell r="A84">
            <v>30210</v>
          </cell>
          <cell r="B84" t="str">
            <v>Reforço de Sub-Leito com Bica-Corrida</v>
          </cell>
          <cell r="C84" t="str">
            <v>m³</v>
          </cell>
          <cell r="D84">
            <v>40.799999999999997</v>
          </cell>
          <cell r="E84">
            <v>1.1100000000000001</v>
          </cell>
          <cell r="F84">
            <v>41.91</v>
          </cell>
        </row>
        <row r="85">
          <cell r="A85">
            <v>30300</v>
          </cell>
          <cell r="B85" t="str">
            <v>Base ou Sub-Base</v>
          </cell>
          <cell r="D85">
            <v>0</v>
          </cell>
          <cell r="E85">
            <v>0</v>
          </cell>
        </row>
        <row r="86">
          <cell r="A86">
            <v>30301</v>
          </cell>
          <cell r="B86" t="str">
            <v>Sub-Base Solo - 2,5% Cimento, excluindo Solo</v>
          </cell>
          <cell r="C86" t="str">
            <v>m³</v>
          </cell>
          <cell r="D86">
            <v>21.03</v>
          </cell>
          <cell r="E86">
            <v>0.68</v>
          </cell>
          <cell r="F86">
            <v>21.71</v>
          </cell>
        </row>
        <row r="87">
          <cell r="A87">
            <v>30302</v>
          </cell>
          <cell r="B87" t="str">
            <v>Acréscimo/Redução - 0,5% Cimento p/ Sub-Base Solo</v>
          </cell>
          <cell r="C87" t="str">
            <v>m³</v>
          </cell>
          <cell r="D87">
            <v>1.86</v>
          </cell>
          <cell r="E87">
            <v>0</v>
          </cell>
          <cell r="F87">
            <v>1.86</v>
          </cell>
        </row>
        <row r="88">
          <cell r="A88">
            <v>30303</v>
          </cell>
          <cell r="B88" t="str">
            <v>Base ou Sub-Base de Bica Corrida</v>
          </cell>
          <cell r="C88" t="str">
            <v>m³</v>
          </cell>
          <cell r="D88">
            <v>40.799999999999997</v>
          </cell>
          <cell r="E88">
            <v>0.59</v>
          </cell>
          <cell r="F88">
            <v>41.39</v>
          </cell>
        </row>
        <row r="89">
          <cell r="A89">
            <v>30304</v>
          </cell>
          <cell r="B89" t="str">
            <v>Base de Bica Corrida com 6% de Emulsão em Peso</v>
          </cell>
          <cell r="C89" t="str">
            <v>m³</v>
          </cell>
          <cell r="D89">
            <v>90.54</v>
          </cell>
          <cell r="E89">
            <v>0.28000000000000003</v>
          </cell>
          <cell r="F89">
            <v>90.820000000000007</v>
          </cell>
        </row>
        <row r="90">
          <cell r="A90">
            <v>30305</v>
          </cell>
          <cell r="B90" t="str">
            <v>Acréscimo/Redução - 0,5% Emulsão p/ Bica Corrida</v>
          </cell>
          <cell r="C90" t="str">
            <v>m³</v>
          </cell>
          <cell r="D90">
            <v>4.1399999999999997</v>
          </cell>
          <cell r="E90">
            <v>0</v>
          </cell>
          <cell r="F90">
            <v>4.1399999999999997</v>
          </cell>
        </row>
        <row r="91">
          <cell r="A91">
            <v>30306</v>
          </cell>
          <cell r="B91" t="str">
            <v>Base ou Sub-Base de Pedra Britada</v>
          </cell>
          <cell r="C91" t="str">
            <v>m³</v>
          </cell>
          <cell r="D91">
            <v>40.119999999999997</v>
          </cell>
          <cell r="E91">
            <v>0.59</v>
          </cell>
          <cell r="F91">
            <v>40.71</v>
          </cell>
        </row>
        <row r="92">
          <cell r="A92">
            <v>30307</v>
          </cell>
          <cell r="B92" t="str">
            <v>Base de Pedra Britada com 2,5% de Emulsão em Peso</v>
          </cell>
          <cell r="C92" t="str">
            <v>m³</v>
          </cell>
          <cell r="D92">
            <v>66.31</v>
          </cell>
          <cell r="E92">
            <v>1.1100000000000001</v>
          </cell>
          <cell r="F92">
            <v>67.42</v>
          </cell>
        </row>
        <row r="93">
          <cell r="A93">
            <v>30308</v>
          </cell>
          <cell r="B93" t="str">
            <v>Acréscimo/Redução - 0,5% Emulsão p/ Pedra Britada</v>
          </cell>
          <cell r="C93" t="str">
            <v>m³</v>
          </cell>
          <cell r="D93">
            <v>4.1399999999999997</v>
          </cell>
          <cell r="E93">
            <v>0</v>
          </cell>
          <cell r="F93">
            <v>4.1399999999999997</v>
          </cell>
        </row>
        <row r="94">
          <cell r="A94">
            <v>30309</v>
          </cell>
          <cell r="B94" t="str">
            <v>Base ou Sub-Base de Pedra Rachão</v>
          </cell>
          <cell r="C94" t="str">
            <v>m³</v>
          </cell>
          <cell r="D94">
            <v>36.72</v>
          </cell>
          <cell r="E94">
            <v>0.62</v>
          </cell>
          <cell r="F94">
            <v>37.339999999999996</v>
          </cell>
        </row>
        <row r="95">
          <cell r="A95">
            <v>30310</v>
          </cell>
          <cell r="B95" t="str">
            <v>Base de Macadame Hidráulico</v>
          </cell>
          <cell r="C95" t="str">
            <v>m³</v>
          </cell>
          <cell r="D95">
            <v>48.2</v>
          </cell>
          <cell r="E95">
            <v>2.66</v>
          </cell>
          <cell r="F95">
            <v>50.86</v>
          </cell>
        </row>
        <row r="96">
          <cell r="A96">
            <v>30311</v>
          </cell>
          <cell r="B96" t="str">
            <v>Base de Macadame Betuminoso</v>
          </cell>
          <cell r="C96" t="str">
            <v>m³</v>
          </cell>
          <cell r="D96">
            <v>80.180000000000007</v>
          </cell>
          <cell r="E96">
            <v>2.66</v>
          </cell>
          <cell r="F96">
            <v>82.84</v>
          </cell>
        </row>
        <row r="97">
          <cell r="A97">
            <v>30312</v>
          </cell>
          <cell r="B97" t="str">
            <v>Base ou Sub-Base de Brita Graduada Simples</v>
          </cell>
          <cell r="C97" t="str">
            <v>m³</v>
          </cell>
          <cell r="D97">
            <v>40.74</v>
          </cell>
          <cell r="E97">
            <v>0.89</v>
          </cell>
          <cell r="F97">
            <v>41.63</v>
          </cell>
        </row>
        <row r="98">
          <cell r="A98">
            <v>30314</v>
          </cell>
          <cell r="B98" t="str">
            <v>Base de Brita Graduada Tratada com 5% de Cimento em Peso</v>
          </cell>
          <cell r="C98" t="str">
            <v>m³</v>
          </cell>
          <cell r="D98">
            <v>76.650000000000006</v>
          </cell>
          <cell r="E98">
            <v>0.89</v>
          </cell>
          <cell r="F98">
            <v>77.540000000000006</v>
          </cell>
        </row>
        <row r="99">
          <cell r="A99">
            <v>30316</v>
          </cell>
          <cell r="B99" t="str">
            <v xml:space="preserve">Acréscimo/Redução - 0,5% Cimento p/ BGTC </v>
          </cell>
          <cell r="C99" t="str">
            <v>m³</v>
          </cell>
          <cell r="D99">
            <v>1.92</v>
          </cell>
          <cell r="E99">
            <v>0</v>
          </cell>
          <cell r="F99">
            <v>1.92</v>
          </cell>
        </row>
        <row r="100">
          <cell r="A100">
            <v>30400</v>
          </cell>
          <cell r="B100" t="str">
            <v>Capa Selante</v>
          </cell>
          <cell r="D100">
            <v>0</v>
          </cell>
          <cell r="E100">
            <v>0</v>
          </cell>
        </row>
        <row r="101">
          <cell r="A101">
            <v>30401</v>
          </cell>
          <cell r="B101" t="str">
            <v>Capa Selante</v>
          </cell>
          <cell r="C101" t="str">
            <v>m²</v>
          </cell>
          <cell r="D101">
            <v>0.62</v>
          </cell>
          <cell r="E101">
            <v>0.12</v>
          </cell>
          <cell r="F101">
            <v>0.74</v>
          </cell>
        </row>
        <row r="102">
          <cell r="A102">
            <v>30500</v>
          </cell>
          <cell r="B102" t="str">
            <v>Pré-Misturado</v>
          </cell>
          <cell r="D102">
            <v>0</v>
          </cell>
          <cell r="E102">
            <v>0</v>
          </cell>
        </row>
        <row r="103">
          <cell r="A103">
            <v>30501</v>
          </cell>
          <cell r="B103" t="str">
            <v>Pré-Misturado à Frio - Terceiros</v>
          </cell>
          <cell r="C103" t="str">
            <v>m³</v>
          </cell>
          <cell r="D103">
            <v>102.65</v>
          </cell>
          <cell r="E103">
            <v>2.2799999999999998</v>
          </cell>
          <cell r="F103">
            <v>104.93</v>
          </cell>
        </row>
        <row r="104">
          <cell r="A104">
            <v>30502</v>
          </cell>
          <cell r="B104" t="str">
            <v>Pré-Misturado à Frio - Usinado</v>
          </cell>
          <cell r="C104" t="str">
            <v>m³</v>
          </cell>
          <cell r="D104">
            <v>91.64</v>
          </cell>
          <cell r="E104">
            <v>2.2799999999999998</v>
          </cell>
          <cell r="F104">
            <v>93.92</v>
          </cell>
        </row>
        <row r="105">
          <cell r="A105">
            <v>30503</v>
          </cell>
          <cell r="B105" t="str">
            <v>Pré-Misturado à Quente - Terceiros</v>
          </cell>
          <cell r="C105" t="str">
            <v>m³</v>
          </cell>
          <cell r="D105">
            <v>119.29</v>
          </cell>
          <cell r="E105">
            <v>3.52</v>
          </cell>
          <cell r="F105">
            <v>122.81</v>
          </cell>
        </row>
        <row r="106">
          <cell r="A106">
            <v>30504</v>
          </cell>
          <cell r="B106" t="str">
            <v>Pré-Misturado à Quente - Usinado</v>
          </cell>
          <cell r="C106" t="str">
            <v>m³</v>
          </cell>
          <cell r="D106">
            <v>103.72</v>
          </cell>
          <cell r="E106">
            <v>3.52</v>
          </cell>
          <cell r="F106">
            <v>107.24</v>
          </cell>
        </row>
        <row r="107">
          <cell r="A107">
            <v>30600</v>
          </cell>
          <cell r="B107" t="str">
            <v>Imprimadura Betuminosa</v>
          </cell>
          <cell r="D107">
            <v>0</v>
          </cell>
          <cell r="E107">
            <v>0</v>
          </cell>
        </row>
        <row r="108">
          <cell r="A108">
            <v>30601</v>
          </cell>
          <cell r="B108" t="str">
            <v>Imprimadura Betuminosa - taxa &lt;= 0,7 kg/m²</v>
          </cell>
          <cell r="C108" t="str">
            <v>m²</v>
          </cell>
          <cell r="D108">
            <v>0.24</v>
          </cell>
          <cell r="E108">
            <v>0.03</v>
          </cell>
          <cell r="F108">
            <v>0.27</v>
          </cell>
        </row>
        <row r="109">
          <cell r="A109">
            <v>30602</v>
          </cell>
          <cell r="B109" t="str">
            <v>Imprimadura Betuminosa - 0,7 &lt; taxa &lt;= 1,5 kg/m² - Ligante</v>
          </cell>
          <cell r="C109" t="str">
            <v>m²</v>
          </cell>
          <cell r="D109">
            <v>0.38</v>
          </cell>
          <cell r="E109">
            <v>0.03</v>
          </cell>
          <cell r="F109">
            <v>0.41000000000000003</v>
          </cell>
        </row>
        <row r="110">
          <cell r="A110">
            <v>30603</v>
          </cell>
          <cell r="B110" t="str">
            <v>Imprimadura Betuminosa - taxa &gt; 1,5 kg/m² - Impermeabilizante</v>
          </cell>
          <cell r="C110" t="str">
            <v>m²</v>
          </cell>
          <cell r="D110">
            <v>0.53</v>
          </cell>
          <cell r="E110">
            <v>0.03</v>
          </cell>
          <cell r="F110">
            <v>0.56000000000000005</v>
          </cell>
        </row>
        <row r="111">
          <cell r="A111">
            <v>30700</v>
          </cell>
          <cell r="B111" t="str">
            <v>Concreto Betuminoso</v>
          </cell>
          <cell r="D111">
            <v>0</v>
          </cell>
          <cell r="E111">
            <v>0</v>
          </cell>
        </row>
        <row r="112">
          <cell r="A112">
            <v>30701</v>
          </cell>
          <cell r="B112" t="str">
            <v>Concreto Betuminoso Usinado à Quente Faixa B - Terceiros</v>
          </cell>
          <cell r="C112" t="str">
            <v>m³</v>
          </cell>
          <cell r="D112">
            <v>133.62</v>
          </cell>
          <cell r="E112">
            <v>4.08</v>
          </cell>
          <cell r="F112">
            <v>137.70000000000002</v>
          </cell>
        </row>
        <row r="113">
          <cell r="A113">
            <v>30702</v>
          </cell>
          <cell r="B113" t="str">
            <v>Concreto Betuminoso Usinado à Quente Faixa B - Usinado</v>
          </cell>
          <cell r="C113" t="str">
            <v>m³</v>
          </cell>
          <cell r="D113">
            <v>115.21</v>
          </cell>
          <cell r="E113">
            <v>4.08</v>
          </cell>
          <cell r="F113">
            <v>119.28999999999999</v>
          </cell>
        </row>
        <row r="114">
          <cell r="A114">
            <v>30703</v>
          </cell>
          <cell r="B114" t="str">
            <v>Concreto Betuminoso Usinado à Quente Faixa C - Terceiros</v>
          </cell>
          <cell r="C114" t="str">
            <v>m³</v>
          </cell>
          <cell r="D114">
            <v>150.88999999999999</v>
          </cell>
          <cell r="E114">
            <v>4.41</v>
          </cell>
          <cell r="F114">
            <v>155.29999999999998</v>
          </cell>
        </row>
        <row r="115">
          <cell r="A115">
            <v>30704</v>
          </cell>
          <cell r="B115" t="str">
            <v>Concreto Betuminoso Usinado à Quente Faixa C - Usinado</v>
          </cell>
          <cell r="C115" t="str">
            <v>m³</v>
          </cell>
          <cell r="D115">
            <v>128.33000000000001</v>
          </cell>
          <cell r="E115">
            <v>4.41</v>
          </cell>
          <cell r="F115">
            <v>132.74</v>
          </cell>
        </row>
        <row r="116">
          <cell r="A116">
            <v>30800</v>
          </cell>
          <cell r="B116" t="str">
            <v>Tratamento Superficial</v>
          </cell>
          <cell r="D116">
            <v>0</v>
          </cell>
          <cell r="E116">
            <v>0</v>
          </cell>
        </row>
        <row r="117">
          <cell r="A117">
            <v>30801</v>
          </cell>
          <cell r="B117" t="str">
            <v>Tratamento Superficial Simples</v>
          </cell>
          <cell r="C117" t="str">
            <v>m²</v>
          </cell>
          <cell r="D117">
            <v>0.78</v>
          </cell>
          <cell r="E117">
            <v>0.12</v>
          </cell>
          <cell r="F117">
            <v>0.9</v>
          </cell>
        </row>
        <row r="118">
          <cell r="A118">
            <v>30802</v>
          </cell>
          <cell r="B118" t="str">
            <v>Tratamento Superficial Duplo</v>
          </cell>
          <cell r="C118" t="str">
            <v>m²</v>
          </cell>
          <cell r="D118">
            <v>1.78</v>
          </cell>
          <cell r="E118">
            <v>0.15</v>
          </cell>
          <cell r="F118">
            <v>1.93</v>
          </cell>
        </row>
        <row r="119">
          <cell r="A119">
            <v>30803</v>
          </cell>
          <cell r="B119" t="str">
            <v>Tratamento Superficial Triplo</v>
          </cell>
          <cell r="C119" t="str">
            <v>m²</v>
          </cell>
          <cell r="D119">
            <v>2.61</v>
          </cell>
          <cell r="E119">
            <v>0.34</v>
          </cell>
          <cell r="F119">
            <v>2.9499999999999997</v>
          </cell>
        </row>
        <row r="120">
          <cell r="A120">
            <v>30900</v>
          </cell>
          <cell r="B120" t="str">
            <v>Pavimento Articulado</v>
          </cell>
          <cell r="D120">
            <v>0</v>
          </cell>
          <cell r="E120">
            <v>0</v>
          </cell>
        </row>
        <row r="121">
          <cell r="A121">
            <v>30901</v>
          </cell>
          <cell r="B121" t="str">
            <v>Pavimento Articulado de Concreto E = 0,06 m</v>
          </cell>
          <cell r="C121" t="str">
            <v>m²</v>
          </cell>
          <cell r="D121">
            <v>36.950000000000003</v>
          </cell>
          <cell r="E121">
            <v>0</v>
          </cell>
          <cell r="F121">
            <v>36.950000000000003</v>
          </cell>
        </row>
        <row r="122">
          <cell r="A122">
            <v>30902</v>
          </cell>
          <cell r="B122" t="str">
            <v>Pavimento Articulado de Concreto E = 0,08 m</v>
          </cell>
          <cell r="C122" t="str">
            <v>m²</v>
          </cell>
          <cell r="D122">
            <v>39.450000000000003</v>
          </cell>
          <cell r="E122">
            <v>0</v>
          </cell>
          <cell r="F122">
            <v>39.450000000000003</v>
          </cell>
        </row>
        <row r="123">
          <cell r="A123">
            <v>30903</v>
          </cell>
          <cell r="B123" t="str">
            <v>Pavimento Articulado de Concreto E = 0,10 m</v>
          </cell>
          <cell r="C123" t="str">
            <v>m²</v>
          </cell>
          <cell r="D123">
            <v>41.18</v>
          </cell>
          <cell r="E123">
            <v>0</v>
          </cell>
          <cell r="F123">
            <v>41.18</v>
          </cell>
        </row>
        <row r="124">
          <cell r="A124">
            <v>31000</v>
          </cell>
          <cell r="B124" t="str">
            <v>Pavimento de Concreto</v>
          </cell>
          <cell r="D124">
            <v>0</v>
          </cell>
          <cell r="E124">
            <v>0</v>
          </cell>
        </row>
        <row r="125">
          <cell r="A125">
            <v>31901</v>
          </cell>
          <cell r="B125" t="str">
            <v>Pav. Concreto sobre Plataforma de Terraplenagem - Manual / Terceiros</v>
          </cell>
          <cell r="C125" t="str">
            <v>m³</v>
          </cell>
          <cell r="D125">
            <v>215.7</v>
          </cell>
          <cell r="E125">
            <v>38.68</v>
          </cell>
          <cell r="F125">
            <v>254.38</v>
          </cell>
        </row>
        <row r="126">
          <cell r="A126">
            <v>31902</v>
          </cell>
          <cell r="B126" t="str">
            <v>Pav. Concreto sobre Plataforma de Terraplenagem - Manual / Usinado</v>
          </cell>
          <cell r="C126" t="str">
            <v>m³</v>
          </cell>
          <cell r="D126">
            <v>180.77</v>
          </cell>
          <cell r="E126">
            <v>51.93</v>
          </cell>
          <cell r="F126">
            <v>232.70000000000002</v>
          </cell>
        </row>
        <row r="127">
          <cell r="A127">
            <v>31903</v>
          </cell>
          <cell r="B127" t="str">
            <v>Pav. Concreto sobre Plataforma de Terraplenagem - Mec. / Terceiros</v>
          </cell>
          <cell r="C127" t="str">
            <v>m³</v>
          </cell>
          <cell r="D127">
            <v>199.27</v>
          </cell>
          <cell r="E127">
            <v>12.89</v>
          </cell>
          <cell r="F127">
            <v>212.16000000000003</v>
          </cell>
        </row>
        <row r="128">
          <cell r="A128">
            <v>31904</v>
          </cell>
          <cell r="B128" t="str">
            <v>Pav. Concreto sobre Plataforma de Terraplenagem - Mec. / Usinado</v>
          </cell>
          <cell r="C128" t="str">
            <v>m³</v>
          </cell>
          <cell r="D128">
            <v>167.98</v>
          </cell>
          <cell r="E128">
            <v>17.309999999999999</v>
          </cell>
          <cell r="F128">
            <v>185.29</v>
          </cell>
        </row>
        <row r="129">
          <cell r="A129">
            <v>31905</v>
          </cell>
          <cell r="B129" t="str">
            <v>Pav. Concreto sobre Plat. Terrap. - Pedágio/Balança - Manual / Terceiros</v>
          </cell>
          <cell r="C129" t="str">
            <v>m³</v>
          </cell>
          <cell r="D129">
            <v>217.93</v>
          </cell>
          <cell r="E129">
            <v>99.36</v>
          </cell>
          <cell r="F129">
            <v>317.29000000000002</v>
          </cell>
        </row>
        <row r="130">
          <cell r="A130">
            <v>31906</v>
          </cell>
          <cell r="B130" t="str">
            <v>Pav. Concreto sobre Plat. Terrap. - Pedágio/Balança - Manual / Usinado</v>
          </cell>
          <cell r="C130" t="str">
            <v>m³</v>
          </cell>
          <cell r="D130">
            <v>200.26</v>
          </cell>
          <cell r="E130">
            <v>70.430000000000007</v>
          </cell>
          <cell r="F130">
            <v>270.69</v>
          </cell>
        </row>
        <row r="131">
          <cell r="A131">
            <v>31907</v>
          </cell>
          <cell r="B131" t="str">
            <v>Pav. Concreto sobre Plat. Terrap. - Pedágio/Balança - Mec. / Terceiros</v>
          </cell>
          <cell r="C131" t="str">
            <v>m³</v>
          </cell>
          <cell r="D131">
            <v>221.04</v>
          </cell>
          <cell r="E131">
            <v>23.34</v>
          </cell>
          <cell r="F131">
            <v>244.38</v>
          </cell>
        </row>
        <row r="132">
          <cell r="A132">
            <v>31908</v>
          </cell>
          <cell r="B132" t="str">
            <v>Pav. Concreto sobre Plat. Terrap. - Pedágio/Balança - Mec. / Usinado</v>
          </cell>
          <cell r="C132" t="str">
            <v>m³</v>
          </cell>
          <cell r="D132">
            <v>189.27</v>
          </cell>
          <cell r="E132">
            <v>34.6</v>
          </cell>
          <cell r="F132">
            <v>223.87</v>
          </cell>
        </row>
        <row r="133">
          <cell r="A133">
            <v>31909</v>
          </cell>
          <cell r="B133" t="str">
            <v>Pavimento de Concreto sobre O.A.E. - Manual / Terceiros</v>
          </cell>
          <cell r="C133" t="str">
            <v>m³</v>
          </cell>
          <cell r="D133">
            <v>259.74</v>
          </cell>
          <cell r="E133">
            <v>123.44</v>
          </cell>
          <cell r="F133">
            <v>383.18</v>
          </cell>
        </row>
        <row r="134">
          <cell r="A134">
            <v>31910</v>
          </cell>
          <cell r="B134" t="str">
            <v>Pavimento de Concreto sobre O.A.E. - Manual / Usinado</v>
          </cell>
          <cell r="C134" t="str">
            <v>m³</v>
          </cell>
          <cell r="D134">
            <v>224.61</v>
          </cell>
          <cell r="E134">
            <v>91.64</v>
          </cell>
          <cell r="F134">
            <v>316.25</v>
          </cell>
        </row>
        <row r="135">
          <cell r="A135">
            <v>31911</v>
          </cell>
          <cell r="B135" t="str">
            <v>Pavimento de Concreto sobre O.A.E. - Mecânico / Terceiros</v>
          </cell>
          <cell r="C135" t="str">
            <v>m³</v>
          </cell>
          <cell r="D135">
            <v>251.86</v>
          </cell>
          <cell r="E135">
            <v>41.51</v>
          </cell>
          <cell r="F135">
            <v>293.37</v>
          </cell>
        </row>
        <row r="136">
          <cell r="A136">
            <v>31912</v>
          </cell>
          <cell r="B136" t="str">
            <v>Pavimento de Concreto sobre O.A.E. - Mecânico / Usinado</v>
          </cell>
          <cell r="C136" t="str">
            <v>m³</v>
          </cell>
          <cell r="D136">
            <v>220.62</v>
          </cell>
          <cell r="E136">
            <v>41.51</v>
          </cell>
          <cell r="F136">
            <v>262.13</v>
          </cell>
        </row>
        <row r="137">
          <cell r="A137">
            <v>31913</v>
          </cell>
          <cell r="B137" t="str">
            <v>Pavimento de Concreto Pobre para Base de Pav. Rígido - Terceiros</v>
          </cell>
          <cell r="C137" t="str">
            <v>m³</v>
          </cell>
          <cell r="D137">
            <v>124.73</v>
          </cell>
          <cell r="E137">
            <v>1.32</v>
          </cell>
          <cell r="F137">
            <v>126.05</v>
          </cell>
        </row>
        <row r="138">
          <cell r="A138">
            <v>31914</v>
          </cell>
          <cell r="B138" t="str">
            <v>Pavimento de Concreto Pobre para Base de Pav. Rígido - Usinado</v>
          </cell>
          <cell r="C138" t="str">
            <v>m³</v>
          </cell>
          <cell r="D138">
            <v>95.46</v>
          </cell>
          <cell r="E138">
            <v>1.32</v>
          </cell>
          <cell r="F138">
            <v>96.779999999999987</v>
          </cell>
        </row>
        <row r="139">
          <cell r="A139">
            <v>40000</v>
          </cell>
          <cell r="B139" t="str">
            <v>Obras de Arte Corrente e Drenagem</v>
          </cell>
          <cell r="D139">
            <v>0</v>
          </cell>
          <cell r="E139">
            <v>0</v>
          </cell>
        </row>
        <row r="140">
          <cell r="A140">
            <v>40100</v>
          </cell>
          <cell r="B140" t="str">
            <v>Escavação de Material</v>
          </cell>
          <cell r="D140">
            <v>0</v>
          </cell>
          <cell r="E140">
            <v>0</v>
          </cell>
        </row>
        <row r="141">
          <cell r="A141">
            <v>40101</v>
          </cell>
          <cell r="B141" t="str">
            <v>Escavação Manual sem Explosivos - Transporte até 100 dam</v>
          </cell>
          <cell r="C141" t="str">
            <v>m³</v>
          </cell>
          <cell r="D141">
            <v>5.62</v>
          </cell>
          <cell r="E141">
            <v>15.39</v>
          </cell>
          <cell r="F141">
            <v>21.01</v>
          </cell>
        </row>
        <row r="142">
          <cell r="A142">
            <v>40102</v>
          </cell>
          <cell r="B142" t="str">
            <v>Escavação Mecânica sem Explosivos - Transporte até 100 dam</v>
          </cell>
          <cell r="C142" t="str">
            <v>m³</v>
          </cell>
          <cell r="D142">
            <v>5.48</v>
          </cell>
          <cell r="E142">
            <v>1.03</v>
          </cell>
          <cell r="F142">
            <v>6.5100000000000007</v>
          </cell>
        </row>
        <row r="143">
          <cell r="A143">
            <v>40103</v>
          </cell>
          <cell r="B143" t="str">
            <v>Escavação Manual com Explosivos - Transporte até 100 dam</v>
          </cell>
          <cell r="C143" t="str">
            <v>m³</v>
          </cell>
          <cell r="D143">
            <v>27.08</v>
          </cell>
          <cell r="E143">
            <v>16.350000000000001</v>
          </cell>
          <cell r="F143">
            <v>43.43</v>
          </cell>
        </row>
        <row r="144">
          <cell r="A144">
            <v>40104</v>
          </cell>
          <cell r="B144" t="str">
            <v>Escavação Mecânica com Explosivos - Transporte até 100 dam</v>
          </cell>
          <cell r="C144" t="str">
            <v>m³</v>
          </cell>
          <cell r="D144">
            <v>17.29</v>
          </cell>
          <cell r="E144">
            <v>5.13</v>
          </cell>
          <cell r="F144">
            <v>22.419999999999998</v>
          </cell>
        </row>
        <row r="145">
          <cell r="A145">
            <v>40105</v>
          </cell>
          <cell r="B145" t="str">
            <v>Escavação Manual sem Explosivos - Transp. até 100 dam - Corta-Rios</v>
          </cell>
          <cell r="C145" t="str">
            <v>m³</v>
          </cell>
          <cell r="D145">
            <v>5.48</v>
          </cell>
          <cell r="E145">
            <v>1.03</v>
          </cell>
          <cell r="F145">
            <v>6.5100000000000007</v>
          </cell>
        </row>
        <row r="146">
          <cell r="A146">
            <v>40106</v>
          </cell>
          <cell r="B146" t="str">
            <v>Escavação Mec. sem Explosivos - Transp. até 100 dam - Corta-Rios</v>
          </cell>
          <cell r="C146" t="str">
            <v>m³</v>
          </cell>
          <cell r="D146">
            <v>5.62</v>
          </cell>
          <cell r="E146">
            <v>15.39</v>
          </cell>
          <cell r="F146">
            <v>21.01</v>
          </cell>
        </row>
        <row r="147">
          <cell r="A147">
            <v>40107</v>
          </cell>
          <cell r="B147" t="str">
            <v>Escavação Mec. com Explosivos - Transp. até 100 dam - Corta-Rios</v>
          </cell>
          <cell r="C147" t="str">
            <v>m³</v>
          </cell>
          <cell r="D147">
            <v>17.29</v>
          </cell>
          <cell r="E147">
            <v>5.13</v>
          </cell>
          <cell r="F147">
            <v>22.419999999999998</v>
          </cell>
        </row>
        <row r="148">
          <cell r="A148">
            <v>40200</v>
          </cell>
          <cell r="B148" t="str">
            <v>Enchimento de Vala</v>
          </cell>
          <cell r="D148">
            <v>0</v>
          </cell>
          <cell r="E148">
            <v>0</v>
          </cell>
        </row>
        <row r="149">
          <cell r="A149">
            <v>40201</v>
          </cell>
          <cell r="B149" t="str">
            <v>Enchimento de Vala com Pedra Britada 1 e 2</v>
          </cell>
          <cell r="C149" t="str">
            <v>m³</v>
          </cell>
          <cell r="D149">
            <v>39.49</v>
          </cell>
          <cell r="E149">
            <v>4.2699999999999996</v>
          </cell>
          <cell r="F149">
            <v>43.760000000000005</v>
          </cell>
        </row>
        <row r="150">
          <cell r="A150">
            <v>40202</v>
          </cell>
          <cell r="B150" t="str">
            <v>Enchimento de Vala com Pedra Britada 3 e 4</v>
          </cell>
          <cell r="C150" t="str">
            <v>m³</v>
          </cell>
          <cell r="D150">
            <v>35.1</v>
          </cell>
          <cell r="E150">
            <v>4.2699999999999996</v>
          </cell>
          <cell r="F150">
            <v>39.370000000000005</v>
          </cell>
        </row>
        <row r="151">
          <cell r="A151">
            <v>40203</v>
          </cell>
          <cell r="B151" t="str">
            <v>Enchimento de Vala com Areia Lavada</v>
          </cell>
          <cell r="C151" t="str">
            <v>m³</v>
          </cell>
          <cell r="D151">
            <v>41.59</v>
          </cell>
          <cell r="E151">
            <v>8.56</v>
          </cell>
          <cell r="F151">
            <v>50.150000000000006</v>
          </cell>
        </row>
        <row r="152">
          <cell r="A152">
            <v>40204</v>
          </cell>
          <cell r="B152" t="str">
            <v>Enchimento de Vala com Pedra Rachão</v>
          </cell>
          <cell r="C152" t="str">
            <v>m³</v>
          </cell>
          <cell r="D152">
            <v>31.59</v>
          </cell>
          <cell r="E152">
            <v>4.2699999999999996</v>
          </cell>
          <cell r="F152">
            <v>35.86</v>
          </cell>
        </row>
        <row r="153">
          <cell r="A153">
            <v>40205</v>
          </cell>
          <cell r="B153" t="str">
            <v>Enchimento de Vala com Bica Corrida</v>
          </cell>
          <cell r="C153" t="str">
            <v>m³</v>
          </cell>
          <cell r="D153">
            <v>35.1</v>
          </cell>
          <cell r="E153">
            <v>4.2699999999999996</v>
          </cell>
          <cell r="F153">
            <v>39.370000000000005</v>
          </cell>
        </row>
        <row r="154">
          <cell r="A154">
            <v>40206</v>
          </cell>
          <cell r="B154" t="str">
            <v>Enchimento de Vala com Concreto fck 9 MPa</v>
          </cell>
          <cell r="C154" t="str">
            <v>m³</v>
          </cell>
          <cell r="D154">
            <v>103.6</v>
          </cell>
          <cell r="E154">
            <v>21.95</v>
          </cell>
          <cell r="F154">
            <v>125.55</v>
          </cell>
        </row>
        <row r="155">
          <cell r="A155">
            <v>40300</v>
          </cell>
          <cell r="B155" t="str">
            <v>Escoramento de Cavas</v>
          </cell>
          <cell r="D155">
            <v>0</v>
          </cell>
          <cell r="E155">
            <v>0</v>
          </cell>
        </row>
        <row r="156">
          <cell r="A156">
            <v>40301</v>
          </cell>
          <cell r="B156" t="str">
            <v>Escoramento Contínuo de Cavas</v>
          </cell>
          <cell r="C156" t="str">
            <v>m²</v>
          </cell>
          <cell r="D156">
            <v>16.36</v>
          </cell>
          <cell r="E156">
            <v>20.440000000000001</v>
          </cell>
          <cell r="F156">
            <v>36.799999999999997</v>
          </cell>
        </row>
        <row r="157">
          <cell r="A157">
            <v>40302</v>
          </cell>
          <cell r="B157" t="str">
            <v>Escoramento Descontínuo de Cavas</v>
          </cell>
          <cell r="C157" t="str">
            <v>m²</v>
          </cell>
          <cell r="D157">
            <v>9.98</v>
          </cell>
          <cell r="E157">
            <v>13.64</v>
          </cell>
          <cell r="F157">
            <v>23.62</v>
          </cell>
        </row>
        <row r="158">
          <cell r="A158">
            <v>40400</v>
          </cell>
          <cell r="B158" t="str">
            <v>Concreto - Fornecimento/Transporte/Lançamento/Adensamento/Cura</v>
          </cell>
          <cell r="D158">
            <v>0</v>
          </cell>
          <cell r="E158">
            <v>0</v>
          </cell>
        </row>
        <row r="159">
          <cell r="A159">
            <v>40401</v>
          </cell>
          <cell r="B159" t="str">
            <v>Concreto fck 7,5 MPa - Terceiros</v>
          </cell>
          <cell r="C159" t="str">
            <v>m³</v>
          </cell>
          <cell r="D159">
            <v>116.52</v>
          </cell>
          <cell r="E159">
            <v>21.95</v>
          </cell>
          <cell r="F159">
            <v>138.47</v>
          </cell>
        </row>
        <row r="160">
          <cell r="A160">
            <v>40402</v>
          </cell>
          <cell r="B160" t="str">
            <v>Concreto fck 7,5 MPa - Usinado</v>
          </cell>
          <cell r="C160" t="str">
            <v>m³</v>
          </cell>
          <cell r="D160">
            <v>78.17</v>
          </cell>
          <cell r="E160">
            <v>21.95</v>
          </cell>
          <cell r="F160">
            <v>100.12</v>
          </cell>
        </row>
        <row r="161">
          <cell r="A161">
            <v>40403</v>
          </cell>
          <cell r="B161" t="str">
            <v>Concreto fck 9 MPa - Terceiros</v>
          </cell>
          <cell r="C161" t="str">
            <v>m³</v>
          </cell>
          <cell r="D161">
            <v>133.63999999999999</v>
          </cell>
          <cell r="E161">
            <v>21.95</v>
          </cell>
          <cell r="F161">
            <v>155.58999999999997</v>
          </cell>
        </row>
        <row r="162">
          <cell r="A162">
            <v>40404</v>
          </cell>
          <cell r="B162" t="str">
            <v>Concreto fck 9 MPa - Usinado</v>
          </cell>
          <cell r="C162" t="str">
            <v>m³</v>
          </cell>
          <cell r="D162">
            <v>106.16</v>
          </cell>
          <cell r="E162">
            <v>21.95</v>
          </cell>
          <cell r="F162">
            <v>128.10999999999999</v>
          </cell>
        </row>
        <row r="163">
          <cell r="A163">
            <v>40405</v>
          </cell>
          <cell r="B163" t="str">
            <v>Concreto fck 10 MPa - Terceiros</v>
          </cell>
          <cell r="C163" t="str">
            <v>m³</v>
          </cell>
          <cell r="D163">
            <v>135.05000000000001</v>
          </cell>
          <cell r="E163">
            <v>21.95</v>
          </cell>
          <cell r="F163">
            <v>157</v>
          </cell>
        </row>
        <row r="164">
          <cell r="A164">
            <v>40406</v>
          </cell>
          <cell r="B164" t="str">
            <v>Concreto fck 10 MPa - Usinado</v>
          </cell>
          <cell r="C164" t="str">
            <v>m³</v>
          </cell>
          <cell r="D164">
            <v>109.89</v>
          </cell>
          <cell r="E164">
            <v>21.95</v>
          </cell>
          <cell r="F164">
            <v>131.84</v>
          </cell>
        </row>
        <row r="165">
          <cell r="A165">
            <v>40407</v>
          </cell>
          <cell r="B165" t="str">
            <v>Concreto fck 15 MPa - Terceiros</v>
          </cell>
          <cell r="C165" t="str">
            <v>m³</v>
          </cell>
          <cell r="D165">
            <v>148.18</v>
          </cell>
          <cell r="E165">
            <v>21.95</v>
          </cell>
          <cell r="F165">
            <v>170.13</v>
          </cell>
        </row>
        <row r="166">
          <cell r="A166">
            <v>40408</v>
          </cell>
          <cell r="B166" t="str">
            <v>Concreto fck 15 MPa - Usinado</v>
          </cell>
          <cell r="C166" t="str">
            <v>m³</v>
          </cell>
          <cell r="D166">
            <v>121.38</v>
          </cell>
          <cell r="E166">
            <v>21.95</v>
          </cell>
          <cell r="F166">
            <v>143.32999999999998</v>
          </cell>
        </row>
        <row r="167">
          <cell r="A167">
            <v>40409</v>
          </cell>
          <cell r="B167" t="str">
            <v>Concreto fck 18 MPa - Terceiros</v>
          </cell>
          <cell r="C167" t="str">
            <v>m³</v>
          </cell>
          <cell r="D167">
            <v>154.63999999999999</v>
          </cell>
          <cell r="E167">
            <v>21.95</v>
          </cell>
          <cell r="F167">
            <v>176.58999999999997</v>
          </cell>
        </row>
        <row r="168">
          <cell r="A168">
            <v>40410</v>
          </cell>
          <cell r="B168" t="str">
            <v>Concreto fck 18 MPa - Usinado</v>
          </cell>
          <cell r="C168" t="str">
            <v>m³</v>
          </cell>
          <cell r="D168">
            <v>126.56</v>
          </cell>
          <cell r="E168">
            <v>21.95</v>
          </cell>
          <cell r="F168">
            <v>148.51</v>
          </cell>
        </row>
        <row r="169">
          <cell r="A169">
            <v>40411</v>
          </cell>
          <cell r="B169" t="str">
            <v>Concreto fck 20 MPa - Terceiros</v>
          </cell>
          <cell r="C169" t="str">
            <v>m³</v>
          </cell>
          <cell r="D169">
            <v>161.63999999999999</v>
          </cell>
          <cell r="E169">
            <v>21.95</v>
          </cell>
          <cell r="F169">
            <v>183.58999999999997</v>
          </cell>
        </row>
        <row r="170">
          <cell r="A170">
            <v>40412</v>
          </cell>
          <cell r="B170" t="str">
            <v>Concreto fck 20 MPa - Usinado</v>
          </cell>
          <cell r="C170" t="str">
            <v>m³</v>
          </cell>
          <cell r="D170">
            <v>129.75</v>
          </cell>
          <cell r="E170">
            <v>21.95</v>
          </cell>
          <cell r="F170">
            <v>151.69999999999999</v>
          </cell>
        </row>
        <row r="171">
          <cell r="A171">
            <v>40413</v>
          </cell>
          <cell r="B171" t="str">
            <v>Concreto fck 21 MPa - Terceiros</v>
          </cell>
          <cell r="C171" t="str">
            <v>m³</v>
          </cell>
          <cell r="D171">
            <v>166.67</v>
          </cell>
          <cell r="E171">
            <v>21.95</v>
          </cell>
          <cell r="F171">
            <v>188.61999999999998</v>
          </cell>
        </row>
        <row r="172">
          <cell r="A172">
            <v>40414</v>
          </cell>
          <cell r="B172" t="str">
            <v>Concreto fck 21 MPa - Usinado</v>
          </cell>
          <cell r="C172" t="str">
            <v>m³</v>
          </cell>
          <cell r="D172">
            <v>131.38</v>
          </cell>
          <cell r="E172">
            <v>21.95</v>
          </cell>
          <cell r="F172">
            <v>153.32999999999998</v>
          </cell>
        </row>
        <row r="173">
          <cell r="A173">
            <v>40415</v>
          </cell>
          <cell r="B173" t="str">
            <v>Concreto fck 22 MPa - Terceiros</v>
          </cell>
          <cell r="C173" t="str">
            <v>m³</v>
          </cell>
          <cell r="D173">
            <v>170.36</v>
          </cell>
          <cell r="E173">
            <v>21.95</v>
          </cell>
          <cell r="F173">
            <v>192.31</v>
          </cell>
        </row>
        <row r="174">
          <cell r="A174">
            <v>40416</v>
          </cell>
          <cell r="B174" t="str">
            <v>Concreto fck 22 MPa - Usinado</v>
          </cell>
          <cell r="C174" t="str">
            <v>m³</v>
          </cell>
          <cell r="D174">
            <v>133.03</v>
          </cell>
          <cell r="E174">
            <v>21.95</v>
          </cell>
          <cell r="F174">
            <v>154.97999999999999</v>
          </cell>
        </row>
        <row r="175">
          <cell r="A175">
            <v>40417</v>
          </cell>
          <cell r="B175" t="str">
            <v>Concreto fck 24 MPa - Terceiros</v>
          </cell>
          <cell r="C175" t="str">
            <v>m³</v>
          </cell>
          <cell r="D175">
            <v>177.3</v>
          </cell>
          <cell r="E175">
            <v>21.95</v>
          </cell>
          <cell r="F175">
            <v>199.25</v>
          </cell>
        </row>
        <row r="176">
          <cell r="A176">
            <v>40418</v>
          </cell>
          <cell r="B176" t="str">
            <v>Concreto fck 24 MPa - Usinado</v>
          </cell>
          <cell r="C176" t="str">
            <v>m³</v>
          </cell>
          <cell r="D176">
            <v>137.24</v>
          </cell>
          <cell r="E176">
            <v>21.95</v>
          </cell>
          <cell r="F176">
            <v>159.19</v>
          </cell>
        </row>
        <row r="177">
          <cell r="A177">
            <v>40419</v>
          </cell>
          <cell r="B177" t="str">
            <v>Concreto fck 26 MPa - Terceiros</v>
          </cell>
          <cell r="C177" t="str">
            <v>m³</v>
          </cell>
          <cell r="D177">
            <v>184.25</v>
          </cell>
          <cell r="E177">
            <v>21.95</v>
          </cell>
          <cell r="F177">
            <v>206.2</v>
          </cell>
        </row>
        <row r="178">
          <cell r="A178">
            <v>40420</v>
          </cell>
          <cell r="B178" t="str">
            <v>Concreto fck 26 MPa - Usinado</v>
          </cell>
          <cell r="C178" t="str">
            <v>m³</v>
          </cell>
          <cell r="D178">
            <v>139.85</v>
          </cell>
          <cell r="E178">
            <v>21.95</v>
          </cell>
          <cell r="F178">
            <v>161.79999999999998</v>
          </cell>
        </row>
        <row r="179">
          <cell r="A179">
            <v>40421</v>
          </cell>
          <cell r="B179" t="str">
            <v>Concreto fck 27 MPa - Terceiros</v>
          </cell>
          <cell r="C179" t="str">
            <v>m³</v>
          </cell>
          <cell r="D179">
            <v>189.31</v>
          </cell>
          <cell r="E179">
            <v>21.95</v>
          </cell>
          <cell r="F179">
            <v>211.26</v>
          </cell>
        </row>
        <row r="180">
          <cell r="A180">
            <v>40422</v>
          </cell>
          <cell r="B180" t="str">
            <v>Concreto fck 27 MPa - Usinado</v>
          </cell>
          <cell r="C180" t="str">
            <v>m³</v>
          </cell>
          <cell r="D180">
            <v>141.52000000000001</v>
          </cell>
          <cell r="E180">
            <v>21.95</v>
          </cell>
          <cell r="F180">
            <v>163.47</v>
          </cell>
        </row>
        <row r="181">
          <cell r="A181">
            <v>40423</v>
          </cell>
          <cell r="B181" t="str">
            <v>Concreto fck 30 MPa - Terceiros</v>
          </cell>
          <cell r="C181" t="str">
            <v>m³</v>
          </cell>
          <cell r="D181">
            <v>196.53</v>
          </cell>
          <cell r="E181">
            <v>21.95</v>
          </cell>
          <cell r="F181">
            <v>218.48</v>
          </cell>
        </row>
        <row r="182">
          <cell r="A182">
            <v>40424</v>
          </cell>
          <cell r="B182" t="str">
            <v>Concreto fck 30 MPa - Usinado</v>
          </cell>
          <cell r="C182" t="str">
            <v>m³</v>
          </cell>
          <cell r="D182">
            <v>146.52000000000001</v>
          </cell>
          <cell r="E182">
            <v>21.95</v>
          </cell>
          <cell r="F182">
            <v>168.47</v>
          </cell>
        </row>
        <row r="183">
          <cell r="A183">
            <v>40425</v>
          </cell>
          <cell r="B183" t="str">
            <v>Concreto Ciclópico - Terceiros</v>
          </cell>
          <cell r="C183" t="str">
            <v>m³</v>
          </cell>
          <cell r="D183">
            <v>133.88999999999999</v>
          </cell>
          <cell r="E183">
            <v>6.59</v>
          </cell>
          <cell r="F183">
            <v>140.47999999999999</v>
          </cell>
        </row>
        <row r="184">
          <cell r="A184">
            <v>40426</v>
          </cell>
          <cell r="B184" t="str">
            <v>Concreto Ciclópico - Usinado</v>
          </cell>
          <cell r="C184" t="str">
            <v>m³</v>
          </cell>
          <cell r="D184">
            <v>115.14</v>
          </cell>
          <cell r="E184">
            <v>6.59</v>
          </cell>
          <cell r="F184">
            <v>121.73</v>
          </cell>
        </row>
        <row r="185">
          <cell r="A185">
            <v>40428</v>
          </cell>
          <cell r="B185" t="str">
            <v>Bombeamento de Concreto - Qualquer Resitência</v>
          </cell>
          <cell r="C185" t="str">
            <v>m³</v>
          </cell>
          <cell r="D185">
            <v>8.76</v>
          </cell>
          <cell r="E185">
            <v>0</v>
          </cell>
          <cell r="F185">
            <v>8.76</v>
          </cell>
        </row>
        <row r="186">
          <cell r="A186">
            <v>40500</v>
          </cell>
          <cell r="B186" t="str">
            <v>Aço para Concreto Armado</v>
          </cell>
          <cell r="D186">
            <v>0</v>
          </cell>
          <cell r="E186">
            <v>0</v>
          </cell>
        </row>
        <row r="187">
          <cell r="A187">
            <v>40501</v>
          </cell>
          <cell r="B187" t="str">
            <v>Aço para Concreto Armado CA-25</v>
          </cell>
          <cell r="C187" t="str">
            <v>kg</v>
          </cell>
          <cell r="D187">
            <v>1.08</v>
          </cell>
          <cell r="E187">
            <v>1.1499999999999999</v>
          </cell>
          <cell r="F187">
            <v>2.23</v>
          </cell>
        </row>
        <row r="188">
          <cell r="A188">
            <v>40502</v>
          </cell>
          <cell r="B188" t="str">
            <v>Aço para Concreto Armado CA-50</v>
          </cell>
          <cell r="C188" t="str">
            <v>kg</v>
          </cell>
          <cell r="D188">
            <v>1.08</v>
          </cell>
          <cell r="E188">
            <v>1.1499999999999999</v>
          </cell>
          <cell r="F188">
            <v>2.23</v>
          </cell>
        </row>
        <row r="189">
          <cell r="A189">
            <v>40503</v>
          </cell>
          <cell r="B189" t="str">
            <v>Aço para Concreto Armado CA-60</v>
          </cell>
          <cell r="C189" t="str">
            <v>kg</v>
          </cell>
          <cell r="D189">
            <v>1.23</v>
          </cell>
          <cell r="E189">
            <v>1.1499999999999999</v>
          </cell>
          <cell r="F189">
            <v>2.38</v>
          </cell>
        </row>
        <row r="190">
          <cell r="A190">
            <v>40600</v>
          </cell>
          <cell r="B190" t="str">
            <v>Forma para Concreto</v>
          </cell>
          <cell r="D190">
            <v>0</v>
          </cell>
          <cell r="E190">
            <v>0</v>
          </cell>
        </row>
        <row r="191">
          <cell r="A191">
            <v>40601</v>
          </cell>
          <cell r="B191" t="str">
            <v>Forma Plana Comum</v>
          </cell>
          <cell r="C191" t="str">
            <v>m²</v>
          </cell>
          <cell r="D191">
            <v>9.8699999999999992</v>
          </cell>
          <cell r="E191">
            <v>18.55</v>
          </cell>
          <cell r="F191">
            <v>28.42</v>
          </cell>
        </row>
        <row r="192">
          <cell r="A192">
            <v>40602</v>
          </cell>
          <cell r="B192" t="str">
            <v>Forma Plana Aparente</v>
          </cell>
          <cell r="C192" t="str">
            <v>m²</v>
          </cell>
          <cell r="D192">
            <v>10.039999999999999</v>
          </cell>
          <cell r="E192">
            <v>24.45</v>
          </cell>
          <cell r="F192">
            <v>34.489999999999995</v>
          </cell>
        </row>
        <row r="193">
          <cell r="A193">
            <v>40603</v>
          </cell>
          <cell r="B193" t="str">
            <v>Forma Plana para Caixão Perdido</v>
          </cell>
          <cell r="C193" t="str">
            <v>m²</v>
          </cell>
          <cell r="D193">
            <v>18.91</v>
          </cell>
          <cell r="E193">
            <v>14.69</v>
          </cell>
          <cell r="F193">
            <v>33.6</v>
          </cell>
        </row>
        <row r="194">
          <cell r="A194">
            <v>40604</v>
          </cell>
          <cell r="B194" t="str">
            <v>Forma Curva Comum</v>
          </cell>
          <cell r="C194" t="str">
            <v>m²</v>
          </cell>
          <cell r="D194">
            <v>10.220000000000001</v>
          </cell>
          <cell r="E194">
            <v>22.26</v>
          </cell>
          <cell r="F194">
            <v>32.480000000000004</v>
          </cell>
        </row>
        <row r="195">
          <cell r="A195">
            <v>40605</v>
          </cell>
          <cell r="B195" t="str">
            <v>Forma Curva Aparente</v>
          </cell>
          <cell r="C195" t="str">
            <v>m²</v>
          </cell>
          <cell r="D195">
            <v>13.01</v>
          </cell>
          <cell r="E195">
            <v>29.38</v>
          </cell>
          <cell r="F195">
            <v>42.39</v>
          </cell>
        </row>
        <row r="196">
          <cell r="A196">
            <v>40606</v>
          </cell>
          <cell r="B196" t="str">
            <v>Forma Plana Especial para Vigas</v>
          </cell>
          <cell r="C196" t="str">
            <v>m²</v>
          </cell>
          <cell r="D196">
            <v>9.98</v>
          </cell>
          <cell r="E196">
            <v>8.1300000000000008</v>
          </cell>
          <cell r="F196">
            <v>18.11</v>
          </cell>
        </row>
        <row r="197">
          <cell r="A197">
            <v>40700</v>
          </cell>
          <cell r="B197" t="str">
            <v>Ensecadeira</v>
          </cell>
          <cell r="D197">
            <v>0</v>
          </cell>
          <cell r="E197">
            <v>0</v>
          </cell>
        </row>
        <row r="198">
          <cell r="A198">
            <v>40701</v>
          </cell>
          <cell r="B198" t="str">
            <v>Ensecadeira Simples</v>
          </cell>
          <cell r="C198" t="str">
            <v>m²</v>
          </cell>
          <cell r="D198">
            <v>55.39</v>
          </cell>
          <cell r="E198">
            <v>15.65</v>
          </cell>
          <cell r="F198">
            <v>71.040000000000006</v>
          </cell>
        </row>
        <row r="199">
          <cell r="A199">
            <v>40702</v>
          </cell>
          <cell r="B199" t="str">
            <v>Ensecadeira Dupla</v>
          </cell>
          <cell r="C199" t="str">
            <v>m²</v>
          </cell>
          <cell r="D199">
            <v>110.78</v>
          </cell>
          <cell r="E199">
            <v>31.25</v>
          </cell>
          <cell r="F199">
            <v>142.03</v>
          </cell>
        </row>
        <row r="200">
          <cell r="A200">
            <v>40800</v>
          </cell>
          <cell r="B200" t="str">
            <v>Enrocamento com Pedra</v>
          </cell>
          <cell r="D200">
            <v>0</v>
          </cell>
          <cell r="E200">
            <v>0</v>
          </cell>
        </row>
        <row r="201">
          <cell r="A201">
            <v>40801</v>
          </cell>
          <cell r="B201" t="str">
            <v>Enrocamento com Pedra Marroada Argamassada</v>
          </cell>
          <cell r="C201" t="str">
            <v>m³</v>
          </cell>
          <cell r="D201">
            <v>98.13</v>
          </cell>
          <cell r="E201">
            <v>79.489999999999995</v>
          </cell>
          <cell r="F201">
            <v>177.62</v>
          </cell>
        </row>
        <row r="202">
          <cell r="A202">
            <v>40802</v>
          </cell>
          <cell r="B202" t="str">
            <v>Enrocamento com Pedra Marroada Arrumada</v>
          </cell>
          <cell r="C202" t="str">
            <v>m³</v>
          </cell>
          <cell r="D202">
            <v>57.32</v>
          </cell>
          <cell r="E202">
            <v>36.950000000000003</v>
          </cell>
          <cell r="F202">
            <v>94.27000000000001</v>
          </cell>
        </row>
        <row r="203">
          <cell r="A203">
            <v>40803</v>
          </cell>
          <cell r="B203" t="str">
            <v>Enrocamento com Pedra Marroada Jogada</v>
          </cell>
          <cell r="C203" t="str">
            <v>m³</v>
          </cell>
          <cell r="D203">
            <v>53.57</v>
          </cell>
          <cell r="E203">
            <v>12.3</v>
          </cell>
          <cell r="F203">
            <v>65.87</v>
          </cell>
        </row>
        <row r="204">
          <cell r="A204">
            <v>40804</v>
          </cell>
          <cell r="B204" t="str">
            <v>Reaterro Apiloado - Compactação</v>
          </cell>
          <cell r="C204" t="str">
            <v>m³</v>
          </cell>
          <cell r="D204">
            <v>7.75</v>
          </cell>
          <cell r="E204">
            <v>5.85</v>
          </cell>
          <cell r="F204">
            <v>13.6</v>
          </cell>
        </row>
        <row r="205">
          <cell r="A205">
            <v>40900</v>
          </cell>
          <cell r="B205" t="str">
            <v>Compactação Manual</v>
          </cell>
          <cell r="D205">
            <v>0</v>
          </cell>
          <cell r="E205">
            <v>0</v>
          </cell>
        </row>
        <row r="206">
          <cell r="A206">
            <v>40901</v>
          </cell>
          <cell r="B206" t="str">
            <v>Compactação Manual / Pneumática para Base de Caixa</v>
          </cell>
          <cell r="C206" t="str">
            <v>m²</v>
          </cell>
          <cell r="D206">
            <v>0.9</v>
          </cell>
          <cell r="E206">
            <v>2.94</v>
          </cell>
          <cell r="F206">
            <v>3.84</v>
          </cell>
        </row>
        <row r="207">
          <cell r="A207">
            <v>40902</v>
          </cell>
          <cell r="B207" t="str">
            <v>Compactação Manual / Pneumática - Reaterro Solo Local</v>
          </cell>
          <cell r="C207" t="str">
            <v>m³</v>
          </cell>
          <cell r="D207">
            <v>1.81</v>
          </cell>
          <cell r="E207">
            <v>5.85</v>
          </cell>
          <cell r="F207">
            <v>7.66</v>
          </cell>
        </row>
        <row r="208">
          <cell r="A208">
            <v>41000</v>
          </cell>
          <cell r="B208" t="str">
            <v>Tubo de Concreto Armado - Fornecimento/Transporte/Assentamento</v>
          </cell>
          <cell r="D208">
            <v>0</v>
          </cell>
          <cell r="E208">
            <v>0</v>
          </cell>
        </row>
        <row r="209">
          <cell r="A209">
            <v>41001</v>
          </cell>
          <cell r="B209" t="str">
            <v>Tubo de Concreto D=0,40m Classe CA-1</v>
          </cell>
          <cell r="C209" t="str">
            <v>m</v>
          </cell>
          <cell r="D209">
            <v>43.28</v>
          </cell>
          <cell r="E209">
            <v>12.51</v>
          </cell>
          <cell r="F209">
            <v>55.79</v>
          </cell>
        </row>
        <row r="210">
          <cell r="A210">
            <v>41002</v>
          </cell>
          <cell r="B210" t="str">
            <v>Tubo de Concreto D=0,40m Classe CA-2</v>
          </cell>
          <cell r="C210" t="str">
            <v>m</v>
          </cell>
          <cell r="D210">
            <v>45.24</v>
          </cell>
          <cell r="E210">
            <v>12.51</v>
          </cell>
          <cell r="F210">
            <v>57.75</v>
          </cell>
        </row>
        <row r="211">
          <cell r="A211">
            <v>41003</v>
          </cell>
          <cell r="B211" t="str">
            <v>Tubo de Concreto D=0,50m Classe CA-1</v>
          </cell>
          <cell r="C211" t="str">
            <v>m</v>
          </cell>
          <cell r="D211">
            <v>52.1</v>
          </cell>
          <cell r="E211">
            <v>13.92</v>
          </cell>
          <cell r="F211">
            <v>66.02</v>
          </cell>
        </row>
        <row r="212">
          <cell r="A212">
            <v>41004</v>
          </cell>
          <cell r="B212" t="str">
            <v>Tubo de Concreto D=0,50m Classe CA-2</v>
          </cell>
          <cell r="C212" t="str">
            <v>m</v>
          </cell>
          <cell r="D212">
            <v>55.47</v>
          </cell>
          <cell r="E212">
            <v>13.92</v>
          </cell>
          <cell r="F212">
            <v>69.39</v>
          </cell>
        </row>
        <row r="213">
          <cell r="A213">
            <v>41005</v>
          </cell>
          <cell r="B213" t="str">
            <v>Tubo de Concreto D=0,50m Classe CA-3</v>
          </cell>
          <cell r="C213" t="str">
            <v>m</v>
          </cell>
          <cell r="D213">
            <v>60.35</v>
          </cell>
          <cell r="E213">
            <v>13.92</v>
          </cell>
          <cell r="F213">
            <v>74.27</v>
          </cell>
        </row>
        <row r="214">
          <cell r="A214">
            <v>41006</v>
          </cell>
          <cell r="B214" t="str">
            <v>Tubo de Concreto D=0,50m Classe CA-4</v>
          </cell>
          <cell r="C214" t="str">
            <v>m</v>
          </cell>
          <cell r="D214">
            <v>70.400000000000006</v>
          </cell>
          <cell r="E214">
            <v>13.92</v>
          </cell>
          <cell r="F214">
            <v>84.320000000000007</v>
          </cell>
        </row>
        <row r="215">
          <cell r="A215">
            <v>41007</v>
          </cell>
          <cell r="B215" t="str">
            <v>Tubo de Concreto D=0,60m Classe CA-1</v>
          </cell>
          <cell r="C215" t="str">
            <v>m</v>
          </cell>
          <cell r="D215">
            <v>55.67</v>
          </cell>
          <cell r="E215">
            <v>15.67</v>
          </cell>
          <cell r="F215">
            <v>71.34</v>
          </cell>
        </row>
        <row r="216">
          <cell r="A216">
            <v>41008</v>
          </cell>
          <cell r="B216" t="str">
            <v>Tubo de Concreto D=0,60m Classe CA-2</v>
          </cell>
          <cell r="C216" t="str">
            <v>m</v>
          </cell>
          <cell r="D216">
            <v>59.36</v>
          </cell>
          <cell r="E216">
            <v>15.67</v>
          </cell>
          <cell r="F216">
            <v>75.03</v>
          </cell>
        </row>
        <row r="217">
          <cell r="A217">
            <v>41009</v>
          </cell>
          <cell r="B217" t="str">
            <v>Tubo de Concreto D=0,60m Classe CA-3</v>
          </cell>
          <cell r="C217" t="str">
            <v>m</v>
          </cell>
          <cell r="D217">
            <v>68.430000000000007</v>
          </cell>
          <cell r="E217">
            <v>15.67</v>
          </cell>
          <cell r="F217">
            <v>84.100000000000009</v>
          </cell>
        </row>
        <row r="218">
          <cell r="A218">
            <v>41010</v>
          </cell>
          <cell r="B218" t="str">
            <v>Tubo de Concreto D=0,60m Classe CA-4</v>
          </cell>
          <cell r="C218" t="str">
            <v>m</v>
          </cell>
          <cell r="D218">
            <v>79.77</v>
          </cell>
          <cell r="E218">
            <v>15.67</v>
          </cell>
          <cell r="F218">
            <v>95.44</v>
          </cell>
        </row>
        <row r="219">
          <cell r="A219">
            <v>41011</v>
          </cell>
          <cell r="B219" t="str">
            <v>Tubo de Concreto D=0,80m Classe CA-1</v>
          </cell>
          <cell r="C219" t="str">
            <v>m</v>
          </cell>
          <cell r="D219">
            <v>91.17</v>
          </cell>
          <cell r="E219">
            <v>20.87</v>
          </cell>
          <cell r="F219">
            <v>112.04</v>
          </cell>
        </row>
        <row r="220">
          <cell r="A220">
            <v>41012</v>
          </cell>
          <cell r="B220" t="str">
            <v>Tubo de Concreto D=0,80m Classe CA-2</v>
          </cell>
          <cell r="C220" t="str">
            <v>m</v>
          </cell>
          <cell r="D220">
            <v>102.53</v>
          </cell>
          <cell r="E220">
            <v>20.87</v>
          </cell>
          <cell r="F220">
            <v>123.4</v>
          </cell>
        </row>
        <row r="221">
          <cell r="A221">
            <v>41013</v>
          </cell>
          <cell r="B221" t="str">
            <v>Tubo de Concreto D=0,80m Classe CA-3</v>
          </cell>
          <cell r="C221" t="str">
            <v>m</v>
          </cell>
          <cell r="D221">
            <v>117.81</v>
          </cell>
          <cell r="E221">
            <v>20.87</v>
          </cell>
          <cell r="F221">
            <v>138.68</v>
          </cell>
        </row>
        <row r="222">
          <cell r="A222">
            <v>41014</v>
          </cell>
          <cell r="B222" t="str">
            <v>Tubo de Concreto D=0,80m Classe CA-4</v>
          </cell>
          <cell r="C222" t="str">
            <v>m</v>
          </cell>
          <cell r="D222">
            <v>138.58000000000001</v>
          </cell>
          <cell r="E222">
            <v>20.87</v>
          </cell>
          <cell r="F222">
            <v>159.45000000000002</v>
          </cell>
        </row>
        <row r="223">
          <cell r="A223">
            <v>41015</v>
          </cell>
          <cell r="B223" t="str">
            <v>Tubo de Concreto D=1,00m Classe CA-1</v>
          </cell>
          <cell r="C223" t="str">
            <v>m</v>
          </cell>
          <cell r="D223">
            <v>140.54</v>
          </cell>
          <cell r="E223">
            <v>28.44</v>
          </cell>
          <cell r="F223">
            <v>168.98</v>
          </cell>
        </row>
        <row r="224">
          <cell r="A224">
            <v>41016</v>
          </cell>
          <cell r="B224" t="str">
            <v>Tubo de Concreto D=1,00m Classe CA-2</v>
          </cell>
          <cell r="C224" t="str">
            <v>m</v>
          </cell>
          <cell r="D224">
            <v>144.76</v>
          </cell>
          <cell r="E224">
            <v>28.44</v>
          </cell>
          <cell r="F224">
            <v>173.2</v>
          </cell>
        </row>
        <row r="225">
          <cell r="A225">
            <v>41017</v>
          </cell>
          <cell r="B225" t="str">
            <v>Tubo de Concreto D=1,00m Classe CA-3</v>
          </cell>
          <cell r="C225" t="str">
            <v>m</v>
          </cell>
          <cell r="D225">
            <v>163.46</v>
          </cell>
          <cell r="E225">
            <v>28.44</v>
          </cell>
          <cell r="F225">
            <v>191.9</v>
          </cell>
        </row>
        <row r="226">
          <cell r="A226">
            <v>41018</v>
          </cell>
          <cell r="B226" t="str">
            <v>Tubo de Concreto D=1,00m Classe CA-4</v>
          </cell>
          <cell r="C226" t="str">
            <v>m</v>
          </cell>
          <cell r="D226">
            <v>174.08</v>
          </cell>
          <cell r="E226">
            <v>28.44</v>
          </cell>
          <cell r="F226">
            <v>202.52</v>
          </cell>
        </row>
        <row r="227">
          <cell r="A227">
            <v>41019</v>
          </cell>
          <cell r="B227" t="str">
            <v>Tubo de Concreto D=1,20m Classe CA-1</v>
          </cell>
          <cell r="C227" t="str">
            <v>m</v>
          </cell>
          <cell r="D227">
            <v>188.74</v>
          </cell>
          <cell r="E227">
            <v>34.75</v>
          </cell>
          <cell r="F227">
            <v>223.49</v>
          </cell>
        </row>
        <row r="228">
          <cell r="A228">
            <v>41020</v>
          </cell>
          <cell r="B228" t="str">
            <v>Tubo de Concreto D=1,20m Classe CA-2</v>
          </cell>
          <cell r="C228" t="str">
            <v>m</v>
          </cell>
          <cell r="D228">
            <v>195.83</v>
          </cell>
          <cell r="E228">
            <v>34.75</v>
          </cell>
          <cell r="F228">
            <v>230.58</v>
          </cell>
        </row>
        <row r="229">
          <cell r="A229">
            <v>41021</v>
          </cell>
          <cell r="B229" t="str">
            <v>Tubo de Concreto D=1,20m Classe CA-3</v>
          </cell>
          <cell r="C229" t="str">
            <v>m</v>
          </cell>
          <cell r="D229">
            <v>239.77</v>
          </cell>
          <cell r="E229">
            <v>34.75</v>
          </cell>
          <cell r="F229">
            <v>274.52</v>
          </cell>
        </row>
        <row r="230">
          <cell r="A230">
            <v>41022</v>
          </cell>
          <cell r="B230" t="str">
            <v>Tubo de Concreto D=1,20m Classe CA-4</v>
          </cell>
          <cell r="C230" t="str">
            <v>m</v>
          </cell>
          <cell r="D230">
            <v>269.54000000000002</v>
          </cell>
          <cell r="E230">
            <v>34.75</v>
          </cell>
          <cell r="F230">
            <v>304.29000000000002</v>
          </cell>
        </row>
        <row r="231">
          <cell r="A231">
            <v>41023</v>
          </cell>
          <cell r="B231" t="str">
            <v>Tubo de Concreto D=1,50m Classe CA-1</v>
          </cell>
          <cell r="C231" t="str">
            <v>m</v>
          </cell>
          <cell r="D231">
            <v>260.01</v>
          </cell>
          <cell r="E231">
            <v>62.6</v>
          </cell>
          <cell r="F231">
            <v>322.61</v>
          </cell>
        </row>
        <row r="232">
          <cell r="A232">
            <v>41024</v>
          </cell>
          <cell r="B232" t="str">
            <v>Tubo de Concreto D=1,50m Classe CA-2</v>
          </cell>
          <cell r="C232" t="str">
            <v>m</v>
          </cell>
          <cell r="D232">
            <v>294.02999999999997</v>
          </cell>
          <cell r="E232">
            <v>62.6</v>
          </cell>
          <cell r="F232">
            <v>356.63</v>
          </cell>
        </row>
        <row r="233">
          <cell r="A233">
            <v>41025</v>
          </cell>
          <cell r="B233" t="str">
            <v>Tubo de Concreto D=1,50m Classe CA-3</v>
          </cell>
          <cell r="C233" t="str">
            <v>m</v>
          </cell>
          <cell r="D233">
            <v>343.64</v>
          </cell>
          <cell r="E233">
            <v>62.6</v>
          </cell>
          <cell r="F233">
            <v>406.24</v>
          </cell>
        </row>
        <row r="234">
          <cell r="A234">
            <v>41026</v>
          </cell>
          <cell r="B234" t="str">
            <v>Tubo de Concreto D=1,50m Classe CA-4</v>
          </cell>
          <cell r="C234" t="str">
            <v>m</v>
          </cell>
          <cell r="D234">
            <v>367.04</v>
          </cell>
          <cell r="E234">
            <v>62.6</v>
          </cell>
          <cell r="F234">
            <v>429.64000000000004</v>
          </cell>
        </row>
        <row r="235">
          <cell r="A235">
            <v>41100</v>
          </cell>
          <cell r="B235" t="str">
            <v>Tubo de Concreto Simples - Fornecimento/Transporte/Assentamento</v>
          </cell>
          <cell r="D235">
            <v>0</v>
          </cell>
          <cell r="E235">
            <v>0</v>
          </cell>
        </row>
        <row r="236">
          <cell r="A236">
            <v>41101</v>
          </cell>
          <cell r="B236" t="str">
            <v>Tubo de Concreto Simples D=0,20m</v>
          </cell>
          <cell r="C236" t="str">
            <v>m</v>
          </cell>
          <cell r="D236">
            <v>17</v>
          </cell>
          <cell r="E236">
            <v>8.94</v>
          </cell>
          <cell r="F236">
            <v>25.939999999999998</v>
          </cell>
        </row>
        <row r="237">
          <cell r="A237">
            <v>41102</v>
          </cell>
          <cell r="B237" t="str">
            <v>Tubo de Concreto Simples D=0,30m</v>
          </cell>
          <cell r="C237" t="str">
            <v>m</v>
          </cell>
          <cell r="D237">
            <v>21.51</v>
          </cell>
          <cell r="E237">
            <v>10.45</v>
          </cell>
          <cell r="F237">
            <v>31.96</v>
          </cell>
        </row>
        <row r="238">
          <cell r="A238">
            <v>41103</v>
          </cell>
          <cell r="B238" t="str">
            <v>Tubo de Concreto Simples D=0,40m</v>
          </cell>
          <cell r="C238" t="str">
            <v>m</v>
          </cell>
          <cell r="D238">
            <v>27.11</v>
          </cell>
          <cell r="E238">
            <v>12.51</v>
          </cell>
          <cell r="F238">
            <v>39.619999999999997</v>
          </cell>
        </row>
        <row r="239">
          <cell r="A239">
            <v>41104</v>
          </cell>
          <cell r="B239" t="str">
            <v>Tubo de Concreto Simples D=0,60m</v>
          </cell>
          <cell r="C239" t="str">
            <v>m</v>
          </cell>
          <cell r="D239">
            <v>46.55</v>
          </cell>
          <cell r="E239">
            <v>16.66</v>
          </cell>
          <cell r="F239">
            <v>63.209999999999994</v>
          </cell>
        </row>
        <row r="240">
          <cell r="A240">
            <v>41200</v>
          </cell>
          <cell r="B240" t="str">
            <v>Tubo de Concreto Perfurado - Fornecimento/Transporte/Assentamento</v>
          </cell>
          <cell r="D240">
            <v>0</v>
          </cell>
          <cell r="E240">
            <v>0</v>
          </cell>
        </row>
        <row r="241">
          <cell r="A241">
            <v>41201</v>
          </cell>
          <cell r="B241" t="str">
            <v>Tubo de Concreto Perfurado D=0,20m</v>
          </cell>
          <cell r="C241" t="str">
            <v>m</v>
          </cell>
          <cell r="D241">
            <v>19.559999999999999</v>
          </cell>
          <cell r="E241">
            <v>8.94</v>
          </cell>
          <cell r="F241">
            <v>28.5</v>
          </cell>
        </row>
        <row r="242">
          <cell r="A242">
            <v>41202</v>
          </cell>
          <cell r="B242" t="str">
            <v>Tubo de Concreto Perfurado D=0,30m</v>
          </cell>
          <cell r="C242" t="str">
            <v>m</v>
          </cell>
          <cell r="D242">
            <v>25.66</v>
          </cell>
          <cell r="E242">
            <v>10.45</v>
          </cell>
          <cell r="F242">
            <v>36.11</v>
          </cell>
        </row>
        <row r="243">
          <cell r="A243">
            <v>41300</v>
          </cell>
          <cell r="B243" t="str">
            <v>Tubo de Flexível Kanaflex - Fornecimento/Transporte/Assentamento</v>
          </cell>
          <cell r="D243">
            <v>0</v>
          </cell>
          <cell r="E243">
            <v>0</v>
          </cell>
        </row>
        <row r="244">
          <cell r="A244">
            <v>41301</v>
          </cell>
          <cell r="B244" t="str">
            <v>Tubo Flexível Kanaflex D=1 1/4"</v>
          </cell>
          <cell r="C244" t="str">
            <v>m</v>
          </cell>
          <cell r="D244">
            <v>1.8</v>
          </cell>
          <cell r="E244">
            <v>2.2000000000000002</v>
          </cell>
          <cell r="F244">
            <v>4</v>
          </cell>
        </row>
        <row r="245">
          <cell r="A245">
            <v>41302</v>
          </cell>
          <cell r="B245" t="str">
            <v>Tubo Flexível Kanaflex D=2"</v>
          </cell>
          <cell r="C245" t="str">
            <v>m</v>
          </cell>
          <cell r="D245">
            <v>4.0999999999999996</v>
          </cell>
          <cell r="E245">
            <v>3.02</v>
          </cell>
          <cell r="F245">
            <v>7.1199999999999992</v>
          </cell>
        </row>
        <row r="246">
          <cell r="A246">
            <v>41303</v>
          </cell>
          <cell r="B246" t="str">
            <v>Tubo Flexível Kanaflex D=3"</v>
          </cell>
          <cell r="C246" t="str">
            <v>m</v>
          </cell>
          <cell r="D246">
            <v>6.52</v>
          </cell>
          <cell r="E246">
            <v>4.82</v>
          </cell>
          <cell r="F246">
            <v>11.34</v>
          </cell>
        </row>
        <row r="247">
          <cell r="A247">
            <v>41304</v>
          </cell>
          <cell r="B247" t="str">
            <v>Tubo Flexível Kanaflex D=4"</v>
          </cell>
          <cell r="C247" t="str">
            <v>m</v>
          </cell>
          <cell r="D247">
            <v>8.2799999999999994</v>
          </cell>
          <cell r="E247">
            <v>5.22</v>
          </cell>
          <cell r="F247">
            <v>13.5</v>
          </cell>
        </row>
        <row r="248">
          <cell r="A248">
            <v>41305</v>
          </cell>
          <cell r="B248" t="str">
            <v>Tubo Flexível Kanaflex D=5"</v>
          </cell>
          <cell r="C248" t="str">
            <v>m</v>
          </cell>
          <cell r="D248">
            <v>10.49</v>
          </cell>
          <cell r="E248">
            <v>7.14</v>
          </cell>
          <cell r="F248">
            <v>17.63</v>
          </cell>
        </row>
        <row r="249">
          <cell r="A249">
            <v>41306</v>
          </cell>
          <cell r="B249" t="str">
            <v>Tubo Flexível Kanaflex D=6"</v>
          </cell>
          <cell r="C249" t="str">
            <v>m</v>
          </cell>
          <cell r="D249">
            <v>40.78</v>
          </cell>
          <cell r="E249">
            <v>9.06</v>
          </cell>
          <cell r="F249">
            <v>49.84</v>
          </cell>
        </row>
        <row r="250">
          <cell r="A250">
            <v>41400</v>
          </cell>
          <cell r="B250" t="str">
            <v>Tubo de PVC Perfurado ou Não - Fornec./Transporte/Assentamento</v>
          </cell>
          <cell r="D250">
            <v>0</v>
          </cell>
          <cell r="E250">
            <v>0</v>
          </cell>
        </row>
        <row r="251">
          <cell r="A251">
            <v>41401</v>
          </cell>
          <cell r="B251" t="str">
            <v>Tubo de PVC Perfurado ou Não D=2"</v>
          </cell>
          <cell r="C251" t="str">
            <v>m</v>
          </cell>
          <cell r="D251">
            <v>3.38</v>
          </cell>
          <cell r="E251">
            <v>3.02</v>
          </cell>
          <cell r="F251">
            <v>6.4</v>
          </cell>
        </row>
        <row r="252">
          <cell r="A252">
            <v>41402</v>
          </cell>
          <cell r="B252" t="str">
            <v>Tubo de PVC Perfurado ou Não D=3"</v>
          </cell>
          <cell r="C252" t="str">
            <v>m</v>
          </cell>
          <cell r="D252">
            <v>6.62</v>
          </cell>
          <cell r="E252">
            <v>4.82</v>
          </cell>
          <cell r="F252">
            <v>11.440000000000001</v>
          </cell>
        </row>
        <row r="253">
          <cell r="A253">
            <v>41403</v>
          </cell>
          <cell r="B253" t="str">
            <v>Tubo de PVC Perfurado ou Não D=4"</v>
          </cell>
          <cell r="C253" t="str">
            <v>m</v>
          </cell>
          <cell r="D253">
            <v>8.76</v>
          </cell>
          <cell r="E253">
            <v>5.22</v>
          </cell>
          <cell r="F253">
            <v>13.98</v>
          </cell>
        </row>
        <row r="254">
          <cell r="A254">
            <v>41404</v>
          </cell>
          <cell r="B254" t="str">
            <v>Tubo de PVC Perfurado ou Não D=6"</v>
          </cell>
          <cell r="C254" t="str">
            <v>m</v>
          </cell>
          <cell r="D254">
            <v>15.01</v>
          </cell>
          <cell r="E254">
            <v>9.06</v>
          </cell>
          <cell r="F254">
            <v>24.07</v>
          </cell>
        </row>
        <row r="255">
          <cell r="A255">
            <v>41500</v>
          </cell>
          <cell r="B255" t="str">
            <v>Tubo Ovóide - Fornecimento/Transporte/Assentamento</v>
          </cell>
          <cell r="D255">
            <v>0</v>
          </cell>
          <cell r="E255">
            <v>0</v>
          </cell>
        </row>
        <row r="256">
          <cell r="A256">
            <v>41501</v>
          </cell>
          <cell r="B256" t="str">
            <v>Tubo Ovóide Seção de 1,78 m²; H=0,50m a 3,00m</v>
          </cell>
          <cell r="C256" t="str">
            <v>m</v>
          </cell>
          <cell r="D256">
            <v>450.25</v>
          </cell>
          <cell r="E256">
            <v>89.44</v>
          </cell>
          <cell r="F256">
            <v>539.69000000000005</v>
          </cell>
        </row>
        <row r="257">
          <cell r="A257">
            <v>41502</v>
          </cell>
          <cell r="B257" t="str">
            <v>Tubo Ovóide Seção de 1,78 m²; H=3,00m a 5,00m</v>
          </cell>
          <cell r="C257" t="str">
            <v>m</v>
          </cell>
          <cell r="D257">
            <v>505.2</v>
          </cell>
          <cell r="E257">
            <v>89.44</v>
          </cell>
          <cell r="F257">
            <v>594.64</v>
          </cell>
        </row>
        <row r="258">
          <cell r="A258">
            <v>41503</v>
          </cell>
          <cell r="B258" t="str">
            <v>Tubo Ovóide Seção de 1,78 m²; H=5,00m a 10,00m</v>
          </cell>
          <cell r="C258" t="str">
            <v>m</v>
          </cell>
          <cell r="D258">
            <v>612.12</v>
          </cell>
          <cell r="E258">
            <v>89.44</v>
          </cell>
          <cell r="F258">
            <v>701.56</v>
          </cell>
        </row>
        <row r="259">
          <cell r="A259">
            <v>41504</v>
          </cell>
          <cell r="B259" t="str">
            <v>Tubo Ovóide Seção de 1,78 m²; H=10,00m a 15,00m</v>
          </cell>
          <cell r="C259" t="str">
            <v>m</v>
          </cell>
          <cell r="D259">
            <v>751.71</v>
          </cell>
          <cell r="E259">
            <v>89.44</v>
          </cell>
          <cell r="F259">
            <v>841.15000000000009</v>
          </cell>
        </row>
        <row r="260">
          <cell r="A260">
            <v>41505</v>
          </cell>
          <cell r="B260" t="str">
            <v>Tubo Ovóide Seção de 1,78 m²; H=15,00m a 20,00m</v>
          </cell>
          <cell r="C260" t="str">
            <v>m</v>
          </cell>
          <cell r="D260">
            <v>796.26</v>
          </cell>
          <cell r="E260">
            <v>89.44</v>
          </cell>
          <cell r="F260">
            <v>885.7</v>
          </cell>
        </row>
        <row r="261">
          <cell r="A261">
            <v>41506</v>
          </cell>
          <cell r="B261" t="str">
            <v>Tubo Ovóide Seção de 2,25 m²; H=0,50m a 3,00m</v>
          </cell>
          <cell r="C261" t="str">
            <v>m</v>
          </cell>
          <cell r="D261">
            <v>652.97</v>
          </cell>
          <cell r="E261">
            <v>125.21</v>
          </cell>
          <cell r="F261">
            <v>778.18000000000006</v>
          </cell>
        </row>
        <row r="262">
          <cell r="A262">
            <v>41507</v>
          </cell>
          <cell r="B262" t="str">
            <v>Tubo Ovóide Seção de 2,25 m²; H=3,00m a 5,00m</v>
          </cell>
          <cell r="C262" t="str">
            <v>m</v>
          </cell>
          <cell r="D262">
            <v>676.73</v>
          </cell>
          <cell r="E262">
            <v>125.21</v>
          </cell>
          <cell r="F262">
            <v>801.94</v>
          </cell>
        </row>
        <row r="263">
          <cell r="A263">
            <v>41508</v>
          </cell>
          <cell r="B263" t="str">
            <v>Tubo Ovóide Seção de 2,25 m²; H=5,00m a 10,00m</v>
          </cell>
          <cell r="C263" t="str">
            <v>m</v>
          </cell>
          <cell r="D263">
            <v>742.07</v>
          </cell>
          <cell r="E263">
            <v>125.21</v>
          </cell>
          <cell r="F263">
            <v>867.28000000000009</v>
          </cell>
        </row>
        <row r="264">
          <cell r="A264">
            <v>41509</v>
          </cell>
          <cell r="B264" t="str">
            <v>Tubo Ovóide Seção de 2,25 m²; H=10,00m a 15,00m</v>
          </cell>
          <cell r="C264" t="str">
            <v>m</v>
          </cell>
          <cell r="D264">
            <v>932.15</v>
          </cell>
          <cell r="E264">
            <v>125.21</v>
          </cell>
          <cell r="F264">
            <v>1057.3599999999999</v>
          </cell>
        </row>
        <row r="265">
          <cell r="A265">
            <v>41510</v>
          </cell>
          <cell r="B265" t="str">
            <v>Tubo Ovóide Seção de 2,25 m²; H=15,00m a 20,00m</v>
          </cell>
          <cell r="C265" t="str">
            <v>m</v>
          </cell>
          <cell r="D265">
            <v>970.76</v>
          </cell>
          <cell r="E265">
            <v>125.21</v>
          </cell>
          <cell r="F265">
            <v>1095.97</v>
          </cell>
        </row>
        <row r="266">
          <cell r="A266">
            <v>41511</v>
          </cell>
          <cell r="B266" t="str">
            <v>Tubo Ovóide Seção de 3,00 m²; H=0,50m a 3,00m</v>
          </cell>
          <cell r="C266" t="str">
            <v>m</v>
          </cell>
          <cell r="D266">
            <v>956.64</v>
          </cell>
          <cell r="E266">
            <v>178.88</v>
          </cell>
          <cell r="F266">
            <v>1135.52</v>
          </cell>
        </row>
        <row r="267">
          <cell r="A267">
            <v>41512</v>
          </cell>
          <cell r="B267" t="str">
            <v>Tubo Ovóide Seção de 3,00 m²; H=3,00m a 5,00m</v>
          </cell>
          <cell r="C267" t="str">
            <v>m</v>
          </cell>
          <cell r="D267">
            <v>1014.55</v>
          </cell>
          <cell r="E267">
            <v>178.88</v>
          </cell>
          <cell r="F267">
            <v>1193.4299999999998</v>
          </cell>
        </row>
        <row r="268">
          <cell r="A268">
            <v>41513</v>
          </cell>
          <cell r="B268" t="str">
            <v>Tubo Ovóide Seção de 3,00 m²; H=5,00m a 10,00m</v>
          </cell>
          <cell r="C268" t="str">
            <v>m</v>
          </cell>
          <cell r="D268">
            <v>1118.5</v>
          </cell>
          <cell r="E268">
            <v>178.88</v>
          </cell>
          <cell r="F268">
            <v>1297.3800000000001</v>
          </cell>
        </row>
        <row r="269">
          <cell r="A269">
            <v>41514</v>
          </cell>
          <cell r="B269" t="str">
            <v>Tubo Ovóide Seção de 3,00 m²; H=10,00m a 15,00m</v>
          </cell>
          <cell r="C269" t="str">
            <v>m</v>
          </cell>
          <cell r="D269">
            <v>1244.73</v>
          </cell>
          <cell r="E269">
            <v>178.88</v>
          </cell>
          <cell r="F269">
            <v>1423.6100000000001</v>
          </cell>
        </row>
        <row r="270">
          <cell r="A270">
            <v>41515</v>
          </cell>
          <cell r="B270" t="str">
            <v>Tubo Ovóide Seção de 3,00 m²; H=15,00m a 20,00m</v>
          </cell>
          <cell r="C270" t="str">
            <v>m</v>
          </cell>
          <cell r="D270">
            <v>1327.89</v>
          </cell>
          <cell r="E270">
            <v>178.88</v>
          </cell>
          <cell r="F270">
            <v>1506.77</v>
          </cell>
        </row>
        <row r="271">
          <cell r="A271">
            <v>41516</v>
          </cell>
          <cell r="B271" t="str">
            <v>Tubo Ovóide Seção de 4,00 m²; H=0,50m a 3,00m</v>
          </cell>
          <cell r="C271" t="str">
            <v>m</v>
          </cell>
          <cell r="D271">
            <v>1216.6300000000001</v>
          </cell>
          <cell r="E271">
            <v>250.41</v>
          </cell>
          <cell r="F271">
            <v>1467.0400000000002</v>
          </cell>
        </row>
        <row r="272">
          <cell r="A272">
            <v>41517</v>
          </cell>
          <cell r="B272" t="str">
            <v>Tubo Ovóide Seção de 4,00 m²; H=3,00m a 5,00m</v>
          </cell>
          <cell r="C272" t="str">
            <v>m</v>
          </cell>
          <cell r="D272">
            <v>1277.52</v>
          </cell>
          <cell r="E272">
            <v>250.41</v>
          </cell>
          <cell r="F272">
            <v>1527.93</v>
          </cell>
        </row>
        <row r="273">
          <cell r="A273">
            <v>41518</v>
          </cell>
          <cell r="B273" t="str">
            <v>Tubo Ovóide Seção de 4,00 m²; H=5,00m a 10,00m</v>
          </cell>
          <cell r="C273" t="str">
            <v>m</v>
          </cell>
          <cell r="D273">
            <v>1400.77</v>
          </cell>
          <cell r="E273">
            <v>250.41</v>
          </cell>
          <cell r="F273">
            <v>1651.18</v>
          </cell>
        </row>
        <row r="274">
          <cell r="A274">
            <v>41519</v>
          </cell>
          <cell r="B274" t="str">
            <v>Tubo Ovóide Seção de 4,00 m²; H=10,00m a 15,00m</v>
          </cell>
          <cell r="C274" t="str">
            <v>m</v>
          </cell>
          <cell r="D274">
            <v>1614.61</v>
          </cell>
          <cell r="E274">
            <v>250.41</v>
          </cell>
          <cell r="F274">
            <v>1865.02</v>
          </cell>
        </row>
        <row r="275">
          <cell r="A275">
            <v>41520</v>
          </cell>
          <cell r="B275" t="str">
            <v>Tubo Ovóide Seção de 4,00 m²; H=15,00m a 20,00m</v>
          </cell>
          <cell r="C275" t="str">
            <v>m</v>
          </cell>
          <cell r="D275">
            <v>1797.27</v>
          </cell>
          <cell r="E275">
            <v>250.41</v>
          </cell>
          <cell r="F275">
            <v>2047.68</v>
          </cell>
        </row>
        <row r="276">
          <cell r="A276">
            <v>41600</v>
          </cell>
          <cell r="B276" t="str">
            <v>Canaleta de Concreto - Fornecimento/Transporte/Assentamento</v>
          </cell>
          <cell r="D276">
            <v>0</v>
          </cell>
          <cell r="E276">
            <v>0</v>
          </cell>
        </row>
        <row r="277">
          <cell r="A277">
            <v>41601</v>
          </cell>
          <cell r="B277" t="str">
            <v>Canaleta de Concreto D=0,20m</v>
          </cell>
          <cell r="C277" t="str">
            <v>m</v>
          </cell>
          <cell r="D277">
            <v>13.1</v>
          </cell>
          <cell r="E277">
            <v>8.94</v>
          </cell>
          <cell r="F277">
            <v>22.04</v>
          </cell>
        </row>
        <row r="278">
          <cell r="A278">
            <v>41602</v>
          </cell>
          <cell r="B278" t="str">
            <v>Canaleta de Concreto D=0,30m</v>
          </cell>
          <cell r="C278" t="str">
            <v>m</v>
          </cell>
          <cell r="D278">
            <v>16.39</v>
          </cell>
          <cell r="E278">
            <v>10.45</v>
          </cell>
          <cell r="F278">
            <v>26.84</v>
          </cell>
        </row>
        <row r="279">
          <cell r="A279">
            <v>41603</v>
          </cell>
          <cell r="B279" t="str">
            <v>Canaleta de Concreto D=0,40m</v>
          </cell>
          <cell r="C279" t="str">
            <v>m</v>
          </cell>
          <cell r="D279">
            <v>20.8</v>
          </cell>
          <cell r="E279">
            <v>12.51</v>
          </cell>
          <cell r="F279">
            <v>33.31</v>
          </cell>
        </row>
        <row r="280">
          <cell r="A280">
            <v>41604</v>
          </cell>
          <cell r="B280" t="str">
            <v>Canaleta de Concreto D=0,60m</v>
          </cell>
          <cell r="C280" t="str">
            <v>m</v>
          </cell>
          <cell r="D280">
            <v>32.200000000000003</v>
          </cell>
          <cell r="E280">
            <v>15.67</v>
          </cell>
          <cell r="F280">
            <v>47.870000000000005</v>
          </cell>
        </row>
        <row r="281">
          <cell r="A281">
            <v>41700</v>
          </cell>
          <cell r="B281" t="str">
            <v>Gabião Revestido de PVC / Preenchimento com Agregados</v>
          </cell>
          <cell r="D281">
            <v>0</v>
          </cell>
          <cell r="E281">
            <v>0</v>
          </cell>
        </row>
        <row r="282">
          <cell r="A282">
            <v>41701</v>
          </cell>
          <cell r="B282" t="str">
            <v>Gabião Tipo Caixa E=0,50m - Revestido com PVC</v>
          </cell>
          <cell r="C282" t="str">
            <v>m³</v>
          </cell>
          <cell r="D282">
            <v>107.39</v>
          </cell>
          <cell r="E282">
            <v>14.09</v>
          </cell>
          <cell r="F282">
            <v>121.48</v>
          </cell>
        </row>
        <row r="283">
          <cell r="A283">
            <v>41702</v>
          </cell>
          <cell r="B283" t="str">
            <v>Gabião Tipo Colchão E=0,17m - Revestido com PVC</v>
          </cell>
          <cell r="C283" t="str">
            <v>m³</v>
          </cell>
          <cell r="D283">
            <v>159.04</v>
          </cell>
          <cell r="E283">
            <v>14.09</v>
          </cell>
          <cell r="F283">
            <v>173.13</v>
          </cell>
        </row>
        <row r="284">
          <cell r="A284">
            <v>41703</v>
          </cell>
          <cell r="B284" t="str">
            <v>Gabião Tipo Colchão E=0,23m - Revestido com PVC</v>
          </cell>
          <cell r="C284" t="str">
            <v>m³</v>
          </cell>
          <cell r="D284">
            <v>137.9</v>
          </cell>
          <cell r="E284">
            <v>14.09</v>
          </cell>
          <cell r="F284">
            <v>151.99</v>
          </cell>
        </row>
        <row r="285">
          <cell r="A285">
            <v>41704</v>
          </cell>
          <cell r="B285" t="str">
            <v>Gabião Tipo Colchão E=0,30m - Revestido com PVC</v>
          </cell>
          <cell r="C285" t="str">
            <v>m³</v>
          </cell>
          <cell r="D285">
            <v>120.37</v>
          </cell>
          <cell r="E285">
            <v>14.09</v>
          </cell>
          <cell r="F285">
            <v>134.46</v>
          </cell>
        </row>
        <row r="286">
          <cell r="A286">
            <v>41705</v>
          </cell>
          <cell r="B286" t="str">
            <v>Gabião Tipo Saco</v>
          </cell>
          <cell r="C286" t="str">
            <v>m³</v>
          </cell>
          <cell r="D286">
            <v>102.8</v>
          </cell>
          <cell r="E286">
            <v>10.6</v>
          </cell>
          <cell r="F286">
            <v>113.39999999999999</v>
          </cell>
        </row>
        <row r="287">
          <cell r="A287">
            <v>41800</v>
          </cell>
          <cell r="B287" t="str">
            <v>Manta Geotextil</v>
          </cell>
          <cell r="D287">
            <v>0</v>
          </cell>
          <cell r="E287">
            <v>0</v>
          </cell>
        </row>
        <row r="288">
          <cell r="A288">
            <v>41801</v>
          </cell>
          <cell r="B288" t="str">
            <v>Manta Geotextil 300g/m²</v>
          </cell>
          <cell r="C288" t="str">
            <v>kg</v>
          </cell>
          <cell r="D288">
            <v>16.12</v>
          </cell>
          <cell r="E288">
            <v>1.49</v>
          </cell>
          <cell r="F288">
            <v>17.61</v>
          </cell>
        </row>
        <row r="289">
          <cell r="A289">
            <v>41900</v>
          </cell>
          <cell r="B289" t="str">
            <v>Junta Elástica</v>
          </cell>
          <cell r="D289">
            <v>0</v>
          </cell>
          <cell r="E289">
            <v>0</v>
          </cell>
        </row>
        <row r="290">
          <cell r="A290">
            <v>41901</v>
          </cell>
          <cell r="B290" t="str">
            <v>Junta Elástica Fungenband O-12</v>
          </cell>
          <cell r="C290" t="str">
            <v>m</v>
          </cell>
          <cell r="D290">
            <v>23.58</v>
          </cell>
          <cell r="E290">
            <v>10.14</v>
          </cell>
          <cell r="F290">
            <v>33.72</v>
          </cell>
        </row>
        <row r="291">
          <cell r="A291">
            <v>41902</v>
          </cell>
          <cell r="B291" t="str">
            <v>Junta Elástica Fungenband O-22</v>
          </cell>
          <cell r="C291" t="str">
            <v>m</v>
          </cell>
          <cell r="D291">
            <v>37.979999999999997</v>
          </cell>
          <cell r="E291">
            <v>10.14</v>
          </cell>
          <cell r="F291">
            <v>48.12</v>
          </cell>
        </row>
        <row r="292">
          <cell r="A292">
            <v>41903</v>
          </cell>
          <cell r="B292" t="str">
            <v>Junta Elástica Fungenband O-35/6</v>
          </cell>
          <cell r="C292" t="str">
            <v>m</v>
          </cell>
          <cell r="D292">
            <v>110.05</v>
          </cell>
          <cell r="E292">
            <v>10.14</v>
          </cell>
          <cell r="F292">
            <v>120.19</v>
          </cell>
        </row>
        <row r="293">
          <cell r="A293">
            <v>41904</v>
          </cell>
          <cell r="B293" t="str">
            <v>Junta Elástica Fungenband O-35/10</v>
          </cell>
          <cell r="C293" t="str">
            <v>m</v>
          </cell>
          <cell r="D293">
            <v>146.91</v>
          </cell>
          <cell r="E293">
            <v>10.14</v>
          </cell>
          <cell r="F293">
            <v>157.05000000000001</v>
          </cell>
        </row>
        <row r="294">
          <cell r="A294">
            <v>41905</v>
          </cell>
          <cell r="B294" t="str">
            <v>Junta Elástica Fungenband M-22</v>
          </cell>
          <cell r="C294" t="str">
            <v>m</v>
          </cell>
          <cell r="D294">
            <v>55.9</v>
          </cell>
          <cell r="E294">
            <v>10.14</v>
          </cell>
          <cell r="F294">
            <v>66.039999999999992</v>
          </cell>
        </row>
        <row r="295">
          <cell r="A295">
            <v>42000</v>
          </cell>
          <cell r="B295" t="str">
            <v>Argamassa</v>
          </cell>
          <cell r="D295">
            <v>0</v>
          </cell>
          <cell r="E295">
            <v>0</v>
          </cell>
        </row>
        <row r="296">
          <cell r="A296">
            <v>42001</v>
          </cell>
          <cell r="B296" t="str">
            <v>Argamassa Cimento/Areia Traço 1:3 E=2cm</v>
          </cell>
          <cell r="C296" t="str">
            <v>m²</v>
          </cell>
          <cell r="D296">
            <v>2.36</v>
          </cell>
          <cell r="E296">
            <v>9.56</v>
          </cell>
          <cell r="F296">
            <v>11.92</v>
          </cell>
        </row>
        <row r="297">
          <cell r="A297">
            <v>42002</v>
          </cell>
          <cell r="B297" t="str">
            <v>Argamassa Cimento/Areia Traço 1:6</v>
          </cell>
          <cell r="C297" t="str">
            <v>m³</v>
          </cell>
          <cell r="D297">
            <v>91.46</v>
          </cell>
          <cell r="E297">
            <v>374.19</v>
          </cell>
          <cell r="F297">
            <v>465.65</v>
          </cell>
        </row>
        <row r="298">
          <cell r="A298">
            <v>42100</v>
          </cell>
          <cell r="B298" t="str">
            <v>Guias / Sarjetas</v>
          </cell>
          <cell r="D298">
            <v>0</v>
          </cell>
          <cell r="E298">
            <v>0</v>
          </cell>
        </row>
        <row r="299">
          <cell r="A299">
            <v>42101</v>
          </cell>
          <cell r="B299" t="str">
            <v>Guia Chapéu Pré-Moldada</v>
          </cell>
          <cell r="C299" t="str">
            <v>un</v>
          </cell>
          <cell r="D299">
            <v>16.07</v>
          </cell>
          <cell r="E299">
            <v>6.64</v>
          </cell>
          <cell r="F299">
            <v>22.71</v>
          </cell>
        </row>
        <row r="300">
          <cell r="A300">
            <v>42102</v>
          </cell>
          <cell r="B300" t="str">
            <v>Guia de Concreto Tipo PMSP</v>
          </cell>
          <cell r="C300" t="str">
            <v>m</v>
          </cell>
          <cell r="D300">
            <v>13.08</v>
          </cell>
          <cell r="E300">
            <v>6.16</v>
          </cell>
          <cell r="F300">
            <v>19.240000000000002</v>
          </cell>
        </row>
        <row r="301">
          <cell r="A301">
            <v>42103</v>
          </cell>
          <cell r="B301" t="str">
            <v>Sarjeta / Sarjetão de Concreto Moldado In Loco</v>
          </cell>
          <cell r="C301" t="str">
            <v>m³</v>
          </cell>
          <cell r="D301">
            <v>249.43</v>
          </cell>
          <cell r="E301">
            <v>32.520000000000003</v>
          </cell>
          <cell r="F301">
            <v>281.95</v>
          </cell>
        </row>
        <row r="302">
          <cell r="A302">
            <v>42104</v>
          </cell>
          <cell r="B302" t="str">
            <v>Telar e Tampão de Ferro Fundido</v>
          </cell>
          <cell r="C302" t="str">
            <v>un</v>
          </cell>
          <cell r="D302">
            <v>168.75</v>
          </cell>
          <cell r="E302">
            <v>5.85</v>
          </cell>
          <cell r="F302">
            <v>174.6</v>
          </cell>
        </row>
        <row r="303">
          <cell r="A303">
            <v>42105</v>
          </cell>
          <cell r="B303" t="str">
            <v>Grelha de Ferro Fundido para Boca de Lobo</v>
          </cell>
          <cell r="C303" t="str">
            <v>un</v>
          </cell>
          <cell r="D303">
            <v>123.5</v>
          </cell>
          <cell r="E303">
            <v>10.039999999999999</v>
          </cell>
          <cell r="F303">
            <v>133.54</v>
          </cell>
        </row>
        <row r="304">
          <cell r="A304">
            <v>42106</v>
          </cell>
          <cell r="B304" t="str">
            <v>Grelha de Concreto Armado 0,10 x 0,94 x 1,20m</v>
          </cell>
          <cell r="C304" t="str">
            <v>un</v>
          </cell>
          <cell r="D304">
            <v>92.77</v>
          </cell>
          <cell r="E304">
            <v>0</v>
          </cell>
          <cell r="F304">
            <v>92.77</v>
          </cell>
        </row>
        <row r="305">
          <cell r="A305">
            <v>42200</v>
          </cell>
          <cell r="B305" t="str">
            <v>Tela Soldada</v>
          </cell>
          <cell r="D305">
            <v>0</v>
          </cell>
          <cell r="E305">
            <v>0</v>
          </cell>
        </row>
        <row r="306">
          <cell r="A306">
            <v>42201</v>
          </cell>
          <cell r="B306" t="str">
            <v>Tela Telcon</v>
          </cell>
          <cell r="C306" t="str">
            <v>kg</v>
          </cell>
          <cell r="D306">
            <v>2.93</v>
          </cell>
          <cell r="E306">
            <v>1.82</v>
          </cell>
          <cell r="F306">
            <v>4.75</v>
          </cell>
        </row>
        <row r="307">
          <cell r="A307">
            <v>42300</v>
          </cell>
          <cell r="B307" t="str">
            <v>Cimbramento / Andaime</v>
          </cell>
          <cell r="D307">
            <v>0</v>
          </cell>
          <cell r="E307">
            <v>0</v>
          </cell>
        </row>
        <row r="308">
          <cell r="A308">
            <v>42301</v>
          </cell>
          <cell r="B308" t="str">
            <v>Andaime Tubular Metálico</v>
          </cell>
          <cell r="C308" t="str">
            <v>m³</v>
          </cell>
          <cell r="D308">
            <v>10.57</v>
          </cell>
          <cell r="E308">
            <v>6.55</v>
          </cell>
          <cell r="F308">
            <v>17.12</v>
          </cell>
        </row>
        <row r="309">
          <cell r="A309">
            <v>42400</v>
          </cell>
          <cell r="B309" t="str">
            <v>Dreno</v>
          </cell>
          <cell r="D309">
            <v>0</v>
          </cell>
          <cell r="E309">
            <v>0</v>
          </cell>
        </row>
        <row r="310">
          <cell r="A310">
            <v>42401</v>
          </cell>
          <cell r="B310" t="str">
            <v>Dreno Profundo Longitudinal</v>
          </cell>
          <cell r="C310" t="str">
            <v>m</v>
          </cell>
          <cell r="D310">
            <v>69.709999999999994</v>
          </cell>
          <cell r="E310">
            <v>18.239999999999998</v>
          </cell>
          <cell r="F310">
            <v>87.949999999999989</v>
          </cell>
        </row>
        <row r="311">
          <cell r="A311">
            <v>42500</v>
          </cell>
          <cell r="B311" t="str">
            <v>Tunnel Liner pelo Método de Túneis</v>
          </cell>
          <cell r="D311">
            <v>0</v>
          </cell>
          <cell r="E311">
            <v>0</v>
          </cell>
        </row>
        <row r="312">
          <cell r="A312">
            <v>42501</v>
          </cell>
          <cell r="B312" t="str">
            <v>Tunnel Liner pelo Método de Túneis D=1,20m e E=2,70mm</v>
          </cell>
          <cell r="C312" t="str">
            <v>m</v>
          </cell>
          <cell r="D312">
            <v>1083</v>
          </cell>
          <cell r="E312">
            <v>0</v>
          </cell>
          <cell r="F312">
            <v>1083</v>
          </cell>
        </row>
        <row r="313">
          <cell r="A313">
            <v>42502</v>
          </cell>
          <cell r="B313" t="str">
            <v>Tunnel Liner pelo Método de Túneis D=1,20m e E=3,40mm</v>
          </cell>
          <cell r="C313" t="str">
            <v>m</v>
          </cell>
          <cell r="D313">
            <v>1138</v>
          </cell>
          <cell r="E313">
            <v>0</v>
          </cell>
          <cell r="F313">
            <v>1138</v>
          </cell>
        </row>
        <row r="314">
          <cell r="A314">
            <v>42503</v>
          </cell>
          <cell r="B314" t="str">
            <v>Tunnel Liner pelo Método de Túneis D=1,20m e E=4,70mm</v>
          </cell>
          <cell r="C314" t="str">
            <v>m</v>
          </cell>
          <cell r="D314">
            <v>1260.99</v>
          </cell>
          <cell r="E314">
            <v>0</v>
          </cell>
          <cell r="F314">
            <v>1260.99</v>
          </cell>
        </row>
        <row r="315">
          <cell r="A315">
            <v>42504</v>
          </cell>
          <cell r="B315" t="str">
            <v>Tunnel Liner pelo Método de Túneis D=1,40m e E=2,70mm</v>
          </cell>
          <cell r="C315" t="str">
            <v>m</v>
          </cell>
          <cell r="D315">
            <v>1285</v>
          </cell>
          <cell r="E315">
            <v>0</v>
          </cell>
          <cell r="F315">
            <v>1285</v>
          </cell>
        </row>
        <row r="316">
          <cell r="A316">
            <v>42505</v>
          </cell>
          <cell r="B316" t="str">
            <v>Tunnel Liner pelo Método de Túneis D=1,40m e E=3,40mm</v>
          </cell>
          <cell r="C316" t="str">
            <v>m</v>
          </cell>
          <cell r="D316">
            <v>1350</v>
          </cell>
          <cell r="E316">
            <v>0</v>
          </cell>
          <cell r="F316">
            <v>1350</v>
          </cell>
        </row>
        <row r="317">
          <cell r="A317">
            <v>42506</v>
          </cell>
          <cell r="B317" t="str">
            <v>Tunnel Liner pelo Método de Túneis D=1,40m e E=4,70mm</v>
          </cell>
          <cell r="C317" t="str">
            <v>m</v>
          </cell>
          <cell r="D317">
            <v>1495</v>
          </cell>
          <cell r="E317">
            <v>0</v>
          </cell>
          <cell r="F317">
            <v>1495</v>
          </cell>
        </row>
        <row r="318">
          <cell r="A318">
            <v>42507</v>
          </cell>
          <cell r="B318" t="str">
            <v>Tunnel Liner pelo Método de Túneis D=1,60m e E=2,70mm</v>
          </cell>
          <cell r="C318" t="str">
            <v>m</v>
          </cell>
          <cell r="D318">
            <v>1445.01</v>
          </cell>
          <cell r="E318">
            <v>0</v>
          </cell>
          <cell r="F318">
            <v>1445.01</v>
          </cell>
        </row>
        <row r="319">
          <cell r="A319">
            <v>42508</v>
          </cell>
          <cell r="B319" t="str">
            <v>Tunnel Liner pelo Método de Túneis D=1,60m e E=3,40mm</v>
          </cell>
          <cell r="C319" t="str">
            <v>m</v>
          </cell>
          <cell r="D319">
            <v>1520.01</v>
          </cell>
          <cell r="E319">
            <v>0</v>
          </cell>
          <cell r="F319">
            <v>1520.01</v>
          </cell>
        </row>
        <row r="320">
          <cell r="A320">
            <v>42509</v>
          </cell>
          <cell r="B320" t="str">
            <v>Tunnel Liner pelo Método de Túneis D=1,60m e E=4,70mm</v>
          </cell>
          <cell r="C320" t="str">
            <v>m</v>
          </cell>
          <cell r="D320">
            <v>1686</v>
          </cell>
          <cell r="E320">
            <v>0</v>
          </cell>
          <cell r="F320">
            <v>1686</v>
          </cell>
        </row>
        <row r="321">
          <cell r="A321">
            <v>42510</v>
          </cell>
          <cell r="B321" t="str">
            <v>Tunnel Liner pelo Método de Túneis D=1,60m e E=6,30mm</v>
          </cell>
          <cell r="C321" t="str">
            <v>m</v>
          </cell>
          <cell r="D321">
            <v>1867.01</v>
          </cell>
          <cell r="E321">
            <v>0</v>
          </cell>
          <cell r="F321">
            <v>1867.01</v>
          </cell>
        </row>
        <row r="322">
          <cell r="A322">
            <v>42511</v>
          </cell>
          <cell r="B322" t="str">
            <v>Tunnel Liner pelo Método de Túneis D=1,80m e E=2,70mm</v>
          </cell>
          <cell r="C322" t="str">
            <v>m</v>
          </cell>
          <cell r="D322">
            <v>1651</v>
          </cell>
          <cell r="E322">
            <v>0</v>
          </cell>
          <cell r="F322">
            <v>1651</v>
          </cell>
        </row>
        <row r="323">
          <cell r="A323">
            <v>42512</v>
          </cell>
          <cell r="B323" t="str">
            <v>Tunnel Liner pelo Método de Túneis D=1,80m e E=3,40mm</v>
          </cell>
          <cell r="C323" t="str">
            <v>m</v>
          </cell>
          <cell r="D323">
            <v>1732</v>
          </cell>
          <cell r="E323">
            <v>0</v>
          </cell>
          <cell r="F323">
            <v>1732</v>
          </cell>
        </row>
        <row r="324">
          <cell r="A324">
            <v>42513</v>
          </cell>
          <cell r="B324" t="str">
            <v>Tunnel Liner pelo Método de Túneis D=1,80m e E=4,70mm</v>
          </cell>
          <cell r="C324" t="str">
            <v>m</v>
          </cell>
          <cell r="D324">
            <v>1920</v>
          </cell>
          <cell r="E324">
            <v>0</v>
          </cell>
          <cell r="F324">
            <v>1920</v>
          </cell>
        </row>
        <row r="325">
          <cell r="A325">
            <v>42514</v>
          </cell>
          <cell r="B325" t="str">
            <v>Tunnel Liner pelo Método de Túneis D=1,80m e E=6,30mm</v>
          </cell>
          <cell r="C325" t="str">
            <v>m</v>
          </cell>
          <cell r="D325">
            <v>2128.0100000000002</v>
          </cell>
          <cell r="E325">
            <v>0</v>
          </cell>
          <cell r="F325">
            <v>2128.0100000000002</v>
          </cell>
        </row>
        <row r="326">
          <cell r="A326">
            <v>42515</v>
          </cell>
          <cell r="B326" t="str">
            <v>Tunnel Liner pelo Método de Túneis D=2,00m e E=2,70mm</v>
          </cell>
          <cell r="C326" t="str">
            <v>m</v>
          </cell>
          <cell r="D326">
            <v>1810</v>
          </cell>
          <cell r="E326">
            <v>0</v>
          </cell>
          <cell r="F326">
            <v>1810</v>
          </cell>
        </row>
        <row r="327">
          <cell r="A327">
            <v>42516</v>
          </cell>
          <cell r="B327" t="str">
            <v>Tunnel Liner pelo Método de Túneis D=2,00m e E=3,40mm</v>
          </cell>
          <cell r="C327" t="str">
            <v>m</v>
          </cell>
          <cell r="D327">
            <v>1902.99</v>
          </cell>
          <cell r="E327">
            <v>0</v>
          </cell>
          <cell r="F327">
            <v>1902.99</v>
          </cell>
        </row>
        <row r="328">
          <cell r="A328">
            <v>42517</v>
          </cell>
          <cell r="B328" t="str">
            <v>Tunnel Liner pelo Método de Túneis D=2,00m e E=4,70mm</v>
          </cell>
          <cell r="C328" t="str">
            <v>m</v>
          </cell>
          <cell r="D328">
            <v>2107</v>
          </cell>
          <cell r="E328">
            <v>0</v>
          </cell>
          <cell r="F328">
            <v>2107</v>
          </cell>
        </row>
        <row r="329">
          <cell r="A329">
            <v>42518</v>
          </cell>
          <cell r="B329" t="str">
            <v>Tunnel Liner pelo Método de Túneis D=2,00m e E=6,30mm</v>
          </cell>
          <cell r="C329" t="str">
            <v>m</v>
          </cell>
          <cell r="D329">
            <v>2338</v>
          </cell>
          <cell r="E329">
            <v>0</v>
          </cell>
          <cell r="F329">
            <v>2338</v>
          </cell>
        </row>
        <row r="330">
          <cell r="A330">
            <v>42519</v>
          </cell>
          <cell r="B330" t="str">
            <v>Tunnel Liner pelo Método de Túneis D=2,20m e E=2,70mm</v>
          </cell>
          <cell r="C330" t="str">
            <v>m</v>
          </cell>
          <cell r="D330">
            <v>2013</v>
          </cell>
          <cell r="E330">
            <v>0</v>
          </cell>
          <cell r="F330">
            <v>2013</v>
          </cell>
        </row>
        <row r="331">
          <cell r="A331">
            <v>42520</v>
          </cell>
          <cell r="B331" t="str">
            <v>Tunnel Liner pelo Método de Túneis D=2,20m e E=3,40mm</v>
          </cell>
          <cell r="C331" t="str">
            <v>m</v>
          </cell>
          <cell r="D331">
            <v>2115</v>
          </cell>
          <cell r="E331">
            <v>0</v>
          </cell>
          <cell r="F331">
            <v>2115</v>
          </cell>
        </row>
        <row r="332">
          <cell r="A332">
            <v>42521</v>
          </cell>
          <cell r="B332" t="str">
            <v>Tunnel Liner pelo Método de Túneis D=2,20m e E=4,70mm</v>
          </cell>
          <cell r="C332" t="str">
            <v>m</v>
          </cell>
          <cell r="D332">
            <v>2342.0100000000002</v>
          </cell>
          <cell r="E332">
            <v>0</v>
          </cell>
          <cell r="F332">
            <v>2342.0100000000002</v>
          </cell>
        </row>
        <row r="333">
          <cell r="A333">
            <v>42522</v>
          </cell>
          <cell r="B333" t="str">
            <v>Tunnel Liner pelo Método de Túneis D=2,20m e E=6,30mm</v>
          </cell>
          <cell r="C333" t="str">
            <v>m</v>
          </cell>
          <cell r="D333">
            <v>2642</v>
          </cell>
          <cell r="E333">
            <v>0</v>
          </cell>
          <cell r="F333">
            <v>2642</v>
          </cell>
        </row>
        <row r="334">
          <cell r="A334">
            <v>42523</v>
          </cell>
          <cell r="B334" t="str">
            <v>Tunnel Liner pelo Método de Túneis D=2,40m e E=2,70mm</v>
          </cell>
          <cell r="C334" t="str">
            <v>m</v>
          </cell>
          <cell r="D334">
            <v>2175.0100000000002</v>
          </cell>
          <cell r="E334">
            <v>0</v>
          </cell>
          <cell r="F334">
            <v>2175.0100000000002</v>
          </cell>
        </row>
        <row r="335">
          <cell r="A335">
            <v>42524</v>
          </cell>
          <cell r="B335" t="str">
            <v>Tunnel Liner pelo Método de Túneis D=2,40m e E=3,40mm</v>
          </cell>
          <cell r="C335" t="str">
            <v>m</v>
          </cell>
          <cell r="D335">
            <v>2285.0100000000002</v>
          </cell>
          <cell r="E335">
            <v>0</v>
          </cell>
          <cell r="F335">
            <v>2285.0100000000002</v>
          </cell>
        </row>
        <row r="336">
          <cell r="A336">
            <v>42525</v>
          </cell>
          <cell r="B336" t="str">
            <v>Tunnel Liner pelo Método de Túneis D=2,40m e E=4,70mm</v>
          </cell>
          <cell r="C336" t="str">
            <v>m</v>
          </cell>
          <cell r="D336">
            <v>2532.0100000000002</v>
          </cell>
          <cell r="E336">
            <v>0</v>
          </cell>
          <cell r="F336">
            <v>2532.0100000000002</v>
          </cell>
        </row>
        <row r="337">
          <cell r="A337">
            <v>42526</v>
          </cell>
          <cell r="B337" t="str">
            <v>Tunnel Liner pelo Método de Túneis D=2,40m e E=6,30mm</v>
          </cell>
          <cell r="C337" t="str">
            <v>m</v>
          </cell>
          <cell r="D337">
            <v>2806</v>
          </cell>
          <cell r="E337">
            <v>0</v>
          </cell>
          <cell r="F337">
            <v>2806</v>
          </cell>
        </row>
        <row r="338">
          <cell r="A338">
            <v>42527</v>
          </cell>
          <cell r="B338" t="str">
            <v>Tunnel Liner pelo Método de Túneis D=3,80m e E=3,40mm</v>
          </cell>
          <cell r="C338" t="str">
            <v>m</v>
          </cell>
          <cell r="D338">
            <v>4005</v>
          </cell>
          <cell r="E338">
            <v>0</v>
          </cell>
          <cell r="F338">
            <v>4005</v>
          </cell>
        </row>
        <row r="339">
          <cell r="A339">
            <v>42528</v>
          </cell>
          <cell r="B339" t="str">
            <v>Tunnel Liner pelo Método de Túneis D=3,80m e E=4,70mm</v>
          </cell>
          <cell r="C339" t="str">
            <v>m</v>
          </cell>
          <cell r="D339">
            <v>4397</v>
          </cell>
          <cell r="E339">
            <v>0</v>
          </cell>
          <cell r="F339">
            <v>4397</v>
          </cell>
        </row>
        <row r="340">
          <cell r="A340">
            <v>42529</v>
          </cell>
          <cell r="B340" t="str">
            <v>Tunnel Liner pelo Método de Túneis D=3,80m e E=6,30mm</v>
          </cell>
          <cell r="C340" t="str">
            <v>m</v>
          </cell>
          <cell r="D340">
            <v>4833</v>
          </cell>
          <cell r="E340">
            <v>0</v>
          </cell>
          <cell r="F340">
            <v>4833</v>
          </cell>
        </row>
        <row r="341">
          <cell r="A341">
            <v>42600</v>
          </cell>
          <cell r="B341" t="str">
            <v>Tunnel Liner em Obras a Céu Aberto</v>
          </cell>
          <cell r="D341">
            <v>0</v>
          </cell>
          <cell r="E341">
            <v>0</v>
          </cell>
        </row>
        <row r="342">
          <cell r="A342">
            <v>42601</v>
          </cell>
          <cell r="B342" t="str">
            <v>Tunnel Liner em Obras a Céu Aberto D=1,20m e E=2,00mm</v>
          </cell>
          <cell r="C342" t="str">
            <v>m</v>
          </cell>
          <cell r="D342">
            <v>218.01</v>
          </cell>
          <cell r="E342">
            <v>0</v>
          </cell>
          <cell r="F342">
            <v>218.01</v>
          </cell>
        </row>
        <row r="343">
          <cell r="A343">
            <v>42602</v>
          </cell>
          <cell r="B343" t="str">
            <v>Tunnel Liner em Obras a Céu Aberto D=1,20m e E=2,70mm</v>
          </cell>
          <cell r="C343" t="str">
            <v>m</v>
          </cell>
          <cell r="D343">
            <v>262.01</v>
          </cell>
          <cell r="E343">
            <v>0</v>
          </cell>
          <cell r="F343">
            <v>262.01</v>
          </cell>
        </row>
        <row r="344">
          <cell r="A344">
            <v>42603</v>
          </cell>
          <cell r="B344" t="str">
            <v>Tunnel Liner em Obras a Céu Aberto D=1,20m e E=3,40mm</v>
          </cell>
          <cell r="C344" t="str">
            <v>m</v>
          </cell>
          <cell r="D344">
            <v>302.01</v>
          </cell>
          <cell r="E344">
            <v>0</v>
          </cell>
          <cell r="F344">
            <v>302.01</v>
          </cell>
        </row>
        <row r="345">
          <cell r="A345">
            <v>42604</v>
          </cell>
          <cell r="B345" t="str">
            <v>Tunnel Liner em Obras a Céu Aberto D=1,40m e E=2,00mm</v>
          </cell>
          <cell r="C345" t="str">
            <v>m</v>
          </cell>
          <cell r="D345">
            <v>251.99</v>
          </cell>
          <cell r="E345">
            <v>0</v>
          </cell>
          <cell r="F345">
            <v>251.99</v>
          </cell>
        </row>
        <row r="346">
          <cell r="A346">
            <v>42605</v>
          </cell>
          <cell r="B346" t="str">
            <v>Tunnel Liner em Obras a Céu Aberto D=1,40m e E=2,70mm</v>
          </cell>
          <cell r="C346" t="str">
            <v>m</v>
          </cell>
          <cell r="D346">
            <v>303.01</v>
          </cell>
          <cell r="E346">
            <v>0</v>
          </cell>
          <cell r="F346">
            <v>303.01</v>
          </cell>
        </row>
        <row r="347">
          <cell r="A347">
            <v>42606</v>
          </cell>
          <cell r="B347" t="str">
            <v>Tunnel Liner em Obras a Céu Aberto D=1,40m e E=3,40mm</v>
          </cell>
          <cell r="C347" t="str">
            <v>m</v>
          </cell>
          <cell r="D347">
            <v>350</v>
          </cell>
          <cell r="E347">
            <v>0</v>
          </cell>
          <cell r="F347">
            <v>350</v>
          </cell>
        </row>
        <row r="348">
          <cell r="A348">
            <v>42607</v>
          </cell>
          <cell r="B348" t="str">
            <v>Tunnel Liner em Obras a Céu Aberto D=1,60m e E=2,00mm</v>
          </cell>
          <cell r="C348" t="str">
            <v>m</v>
          </cell>
          <cell r="D348">
            <v>297</v>
          </cell>
          <cell r="E348">
            <v>0</v>
          </cell>
          <cell r="F348">
            <v>297</v>
          </cell>
        </row>
        <row r="349">
          <cell r="A349">
            <v>42608</v>
          </cell>
          <cell r="B349" t="str">
            <v>Tunnel Liner em Obras a Céu Aberto D=1,60m e E=2,70mm</v>
          </cell>
          <cell r="C349" t="str">
            <v>m</v>
          </cell>
          <cell r="D349">
            <v>357.99</v>
          </cell>
          <cell r="E349">
            <v>0</v>
          </cell>
          <cell r="F349">
            <v>357.99</v>
          </cell>
        </row>
        <row r="350">
          <cell r="A350">
            <v>42609</v>
          </cell>
          <cell r="B350" t="str">
            <v>Tunnel Liner em Obras a Céu Aberto D=1,60m e E=3,40mm</v>
          </cell>
          <cell r="C350" t="str">
            <v>m</v>
          </cell>
          <cell r="D350">
            <v>407.98</v>
          </cell>
          <cell r="E350">
            <v>0</v>
          </cell>
          <cell r="F350">
            <v>407.98</v>
          </cell>
        </row>
        <row r="351">
          <cell r="A351">
            <v>42610</v>
          </cell>
          <cell r="B351" t="str">
            <v>Tunnel Liner em Obras a Céu Aberto D=1,80m e E=2,00mm</v>
          </cell>
          <cell r="C351" t="str">
            <v>m</v>
          </cell>
          <cell r="D351">
            <v>329.99</v>
          </cell>
          <cell r="E351">
            <v>0</v>
          </cell>
          <cell r="F351">
            <v>329.99</v>
          </cell>
        </row>
        <row r="352">
          <cell r="A352">
            <v>42611</v>
          </cell>
          <cell r="B352" t="str">
            <v>Tunnel Liner em Obras a Céu Aberto D=1,80m e E=2,70mm</v>
          </cell>
          <cell r="C352" t="str">
            <v>m</v>
          </cell>
          <cell r="D352">
            <v>396.99</v>
          </cell>
          <cell r="E352">
            <v>0</v>
          </cell>
          <cell r="F352">
            <v>396.99</v>
          </cell>
        </row>
        <row r="353">
          <cell r="A353">
            <v>42612</v>
          </cell>
          <cell r="B353" t="str">
            <v>Tunnel Liner em Obras a Céu Aberto D=1,80m e E=3,40mm</v>
          </cell>
          <cell r="C353" t="str">
            <v>m</v>
          </cell>
          <cell r="D353">
            <v>455.99</v>
          </cell>
          <cell r="E353">
            <v>0</v>
          </cell>
          <cell r="F353">
            <v>455.99</v>
          </cell>
        </row>
        <row r="354">
          <cell r="A354">
            <v>42613</v>
          </cell>
          <cell r="B354" t="str">
            <v>Tunnel Liner em Obras a Céu Aberto D=2,00m e E=2,70mm</v>
          </cell>
          <cell r="C354" t="str">
            <v>m</v>
          </cell>
          <cell r="D354">
            <v>368</v>
          </cell>
          <cell r="E354">
            <v>0</v>
          </cell>
          <cell r="F354">
            <v>368</v>
          </cell>
        </row>
        <row r="355">
          <cell r="A355">
            <v>42614</v>
          </cell>
          <cell r="B355" t="str">
            <v>Tunnel Liner em Obras a Céu Aberto D=2,00m e E=3,40mm</v>
          </cell>
          <cell r="C355" t="str">
            <v>m</v>
          </cell>
          <cell r="D355">
            <v>443</v>
          </cell>
          <cell r="E355">
            <v>0</v>
          </cell>
          <cell r="F355">
            <v>443</v>
          </cell>
        </row>
        <row r="356">
          <cell r="A356">
            <v>42615</v>
          </cell>
          <cell r="B356" t="str">
            <v>Tunnel Liner em Obras a Céu Aberto D=2,00m e E=4,70mm</v>
          </cell>
          <cell r="C356" t="str">
            <v>m</v>
          </cell>
          <cell r="D356">
            <v>508.01</v>
          </cell>
          <cell r="E356">
            <v>0</v>
          </cell>
          <cell r="F356">
            <v>508.01</v>
          </cell>
        </row>
        <row r="357">
          <cell r="A357">
            <v>42616</v>
          </cell>
          <cell r="B357" t="str">
            <v>Tunnel Liner em Obras a Céu Aberto D=2,20m e E=2,70mm</v>
          </cell>
          <cell r="C357" t="str">
            <v>m</v>
          </cell>
          <cell r="D357">
            <v>491.99</v>
          </cell>
          <cell r="E357">
            <v>0</v>
          </cell>
          <cell r="F357">
            <v>491.99</v>
          </cell>
        </row>
        <row r="358">
          <cell r="A358">
            <v>42617</v>
          </cell>
          <cell r="B358" t="str">
            <v>Tunnel Liner em Obras a Céu Aberto D=2,20m e E=3,40mm</v>
          </cell>
          <cell r="C358" t="str">
            <v>m</v>
          </cell>
          <cell r="D358">
            <v>565</v>
          </cell>
          <cell r="E358">
            <v>0</v>
          </cell>
          <cell r="F358">
            <v>565</v>
          </cell>
        </row>
        <row r="359">
          <cell r="A359">
            <v>42618</v>
          </cell>
          <cell r="B359" t="str">
            <v>Tunnel Liner em Obras a Céu Aberto D=2,40m e E=2,70mm</v>
          </cell>
          <cell r="C359" t="str">
            <v>m</v>
          </cell>
          <cell r="D359">
            <v>538</v>
          </cell>
          <cell r="E359">
            <v>0</v>
          </cell>
          <cell r="F359">
            <v>538</v>
          </cell>
        </row>
        <row r="360">
          <cell r="A360">
            <v>42619</v>
          </cell>
          <cell r="B360" t="str">
            <v>Tunnel Liner em Obras a Céu Aberto D=2,40m e E=3,40mm</v>
          </cell>
          <cell r="C360" t="str">
            <v>m</v>
          </cell>
          <cell r="D360">
            <v>616.01</v>
          </cell>
          <cell r="E360">
            <v>0</v>
          </cell>
          <cell r="F360">
            <v>616.01</v>
          </cell>
        </row>
        <row r="361">
          <cell r="A361">
            <v>42620</v>
          </cell>
          <cell r="B361" t="str">
            <v>Tunnel Liner em Obras a Céu Aberto D=3,80m e E=2,70mm</v>
          </cell>
          <cell r="C361" t="str">
            <v>m</v>
          </cell>
          <cell r="D361">
            <v>1503.99</v>
          </cell>
          <cell r="E361">
            <v>0</v>
          </cell>
          <cell r="F361">
            <v>1503.99</v>
          </cell>
        </row>
        <row r="362">
          <cell r="A362">
            <v>42621</v>
          </cell>
          <cell r="B362" t="str">
            <v>Tunnel Liner em Obras a Céu Aberto D=3,80m e E=3,40mm</v>
          </cell>
          <cell r="C362" t="str">
            <v>m</v>
          </cell>
          <cell r="D362">
            <v>1677</v>
          </cell>
          <cell r="E362">
            <v>0</v>
          </cell>
          <cell r="F362">
            <v>1677</v>
          </cell>
        </row>
        <row r="363">
          <cell r="A363">
            <v>42622</v>
          </cell>
          <cell r="B363" t="str">
            <v>Tunnel Liner em Obras a Céu Aberto D=3,80m e E=4,70mm</v>
          </cell>
          <cell r="C363" t="str">
            <v>m</v>
          </cell>
          <cell r="D363">
            <v>2010</v>
          </cell>
          <cell r="E363">
            <v>0</v>
          </cell>
          <cell r="F363">
            <v>2010</v>
          </cell>
        </row>
        <row r="364">
          <cell r="A364">
            <v>42700</v>
          </cell>
          <cell r="B364" t="str">
            <v>Perfuração / Dreno / Tirante em Solo</v>
          </cell>
          <cell r="D364">
            <v>0</v>
          </cell>
          <cell r="E364">
            <v>0</v>
          </cell>
        </row>
        <row r="365">
          <cell r="A365">
            <v>42701</v>
          </cell>
          <cell r="B365" t="str">
            <v>Perfuração / Dreno / Tirante em Solo D=AX</v>
          </cell>
          <cell r="C365" t="str">
            <v>m</v>
          </cell>
          <cell r="D365">
            <v>89.01</v>
          </cell>
          <cell r="E365">
            <v>0</v>
          </cell>
          <cell r="F365">
            <v>89.01</v>
          </cell>
        </row>
        <row r="366">
          <cell r="A366">
            <v>42702</v>
          </cell>
          <cell r="B366" t="str">
            <v>Perfuração / Dreno / Tirante em Solo D=BX</v>
          </cell>
          <cell r="C366" t="str">
            <v>m</v>
          </cell>
          <cell r="D366">
            <v>99</v>
          </cell>
          <cell r="E366">
            <v>0</v>
          </cell>
          <cell r="F366">
            <v>99</v>
          </cell>
        </row>
        <row r="367">
          <cell r="A367">
            <v>42703</v>
          </cell>
          <cell r="B367" t="str">
            <v>Perfuração / Dreno / Tirante em Solo D=NX</v>
          </cell>
          <cell r="C367" t="str">
            <v>m</v>
          </cell>
          <cell r="D367">
            <v>115.01</v>
          </cell>
          <cell r="E367">
            <v>0</v>
          </cell>
          <cell r="F367">
            <v>115.01</v>
          </cell>
        </row>
        <row r="368">
          <cell r="A368">
            <v>42704</v>
          </cell>
          <cell r="B368" t="str">
            <v>Perfuração / Dreno / Tirante em Solo D=HX</v>
          </cell>
          <cell r="C368" t="str">
            <v>m</v>
          </cell>
          <cell r="D368">
            <v>125</v>
          </cell>
          <cell r="E368">
            <v>0</v>
          </cell>
          <cell r="F368">
            <v>125</v>
          </cell>
        </row>
        <row r="369">
          <cell r="A369">
            <v>42800</v>
          </cell>
          <cell r="B369" t="str">
            <v>Perfuração / Dreno / Tirante em Rocha Alterada</v>
          </cell>
          <cell r="D369">
            <v>0</v>
          </cell>
          <cell r="E369">
            <v>0</v>
          </cell>
        </row>
        <row r="370">
          <cell r="A370">
            <v>42801</v>
          </cell>
          <cell r="B370" t="str">
            <v>Perfuração / Dreno / Tirante em Rocha Alterada D=AX</v>
          </cell>
          <cell r="C370" t="str">
            <v>m</v>
          </cell>
          <cell r="D370">
            <v>185</v>
          </cell>
          <cell r="E370">
            <v>0</v>
          </cell>
          <cell r="F370">
            <v>185</v>
          </cell>
        </row>
        <row r="371">
          <cell r="A371">
            <v>42802</v>
          </cell>
          <cell r="B371" t="str">
            <v>Perfuração / Dreno / Tirante em Rocha Alterada D=BX</v>
          </cell>
          <cell r="C371" t="str">
            <v>m</v>
          </cell>
          <cell r="D371">
            <v>185</v>
          </cell>
          <cell r="E371">
            <v>0</v>
          </cell>
          <cell r="F371">
            <v>185</v>
          </cell>
        </row>
        <row r="372">
          <cell r="A372">
            <v>42803</v>
          </cell>
          <cell r="B372" t="str">
            <v>Perfuração / Dreno / Tirante em Rocha Alterada D=NX</v>
          </cell>
          <cell r="C372" t="str">
            <v>m</v>
          </cell>
          <cell r="D372">
            <v>210.01</v>
          </cell>
          <cell r="E372">
            <v>0</v>
          </cell>
          <cell r="F372">
            <v>210.01</v>
          </cell>
        </row>
        <row r="373">
          <cell r="A373">
            <v>42804</v>
          </cell>
          <cell r="B373" t="str">
            <v>Perfuração / Dreno / Tirante em Rocha Alterada D=HX</v>
          </cell>
          <cell r="C373" t="str">
            <v>m</v>
          </cell>
          <cell r="D373">
            <v>210.01</v>
          </cell>
          <cell r="E373">
            <v>0</v>
          </cell>
          <cell r="F373">
            <v>210.01</v>
          </cell>
        </row>
        <row r="374">
          <cell r="A374">
            <v>42900</v>
          </cell>
          <cell r="B374" t="str">
            <v>Perfuração / Dreno / Tirante em Rocha Sã</v>
          </cell>
          <cell r="D374">
            <v>0</v>
          </cell>
          <cell r="E374">
            <v>0</v>
          </cell>
        </row>
        <row r="375">
          <cell r="A375">
            <v>42901</v>
          </cell>
          <cell r="B375" t="str">
            <v>Perfuração / Dreno / Tirante em Rocha Sã D=AX</v>
          </cell>
          <cell r="C375" t="str">
            <v>m</v>
          </cell>
          <cell r="D375">
            <v>286</v>
          </cell>
          <cell r="E375">
            <v>0</v>
          </cell>
          <cell r="F375">
            <v>286</v>
          </cell>
        </row>
        <row r="376">
          <cell r="A376">
            <v>42902</v>
          </cell>
          <cell r="B376" t="str">
            <v>Perfuração / Dreno / Tirante em Rocha Sã D=BX</v>
          </cell>
          <cell r="C376" t="str">
            <v>m</v>
          </cell>
          <cell r="D376">
            <v>297</v>
          </cell>
          <cell r="E376">
            <v>0</v>
          </cell>
          <cell r="F376">
            <v>297</v>
          </cell>
        </row>
        <row r="377">
          <cell r="A377">
            <v>42903</v>
          </cell>
          <cell r="B377" t="str">
            <v>Perfuração / Dreno / Tirante em Rocha Sã D=NX</v>
          </cell>
          <cell r="C377" t="str">
            <v>m</v>
          </cell>
          <cell r="D377">
            <v>354.2</v>
          </cell>
          <cell r="E377">
            <v>0</v>
          </cell>
          <cell r="F377">
            <v>354.2</v>
          </cell>
        </row>
        <row r="378">
          <cell r="A378">
            <v>42904</v>
          </cell>
          <cell r="B378" t="str">
            <v>Perfuração / Dreno / Tirante em Rocha Sã D=HX</v>
          </cell>
          <cell r="C378" t="str">
            <v>m</v>
          </cell>
          <cell r="D378">
            <v>409.2</v>
          </cell>
          <cell r="E378">
            <v>0</v>
          </cell>
          <cell r="F378">
            <v>409.2</v>
          </cell>
        </row>
        <row r="379">
          <cell r="A379">
            <v>43000</v>
          </cell>
          <cell r="B379" t="str">
            <v>Mobilização/Transporte/Instalação de Equipamento / Equipe</v>
          </cell>
          <cell r="D379">
            <v>0</v>
          </cell>
          <cell r="E379">
            <v>0</v>
          </cell>
        </row>
        <row r="380">
          <cell r="A380">
            <v>43001</v>
          </cell>
          <cell r="B380" t="str">
            <v>Mobilização/Transporte/Instalação de Equipamento / Equipe</v>
          </cell>
          <cell r="C380" t="str">
            <v>un</v>
          </cell>
          <cell r="D380">
            <v>4590</v>
          </cell>
          <cell r="E380">
            <v>0</v>
          </cell>
          <cell r="F380">
            <v>4590</v>
          </cell>
        </row>
        <row r="381">
          <cell r="A381">
            <v>43100</v>
          </cell>
          <cell r="B381" t="str">
            <v>Passeio de Concreto</v>
          </cell>
          <cell r="D381">
            <v>0</v>
          </cell>
          <cell r="E381">
            <v>0</v>
          </cell>
        </row>
        <row r="382">
          <cell r="A382">
            <v>43101</v>
          </cell>
          <cell r="B382" t="str">
            <v>Passeio de Concreto E=0,07m</v>
          </cell>
          <cell r="C382" t="str">
            <v>m²</v>
          </cell>
          <cell r="D382">
            <v>16.12</v>
          </cell>
          <cell r="E382">
            <v>9.9499999999999993</v>
          </cell>
          <cell r="F382">
            <v>26.07</v>
          </cell>
        </row>
        <row r="383">
          <cell r="A383">
            <v>50000</v>
          </cell>
          <cell r="B383" t="str">
            <v>Obras de Arte Especiais (O.A.E.)</v>
          </cell>
          <cell r="D383">
            <v>0</v>
          </cell>
          <cell r="E383">
            <v>0</v>
          </cell>
        </row>
        <row r="384">
          <cell r="A384">
            <v>50100</v>
          </cell>
          <cell r="B384" t="str">
            <v>Escavação de Material</v>
          </cell>
          <cell r="D384">
            <v>0</v>
          </cell>
          <cell r="E384">
            <v>0</v>
          </cell>
        </row>
        <row r="385">
          <cell r="A385">
            <v>50101</v>
          </cell>
          <cell r="B385" t="str">
            <v>Escavação Manual sem Explosivos - Transporte até 100 dam</v>
          </cell>
          <cell r="C385" t="str">
            <v>m³</v>
          </cell>
          <cell r="D385">
            <v>5.62</v>
          </cell>
          <cell r="E385">
            <v>15.39</v>
          </cell>
          <cell r="F385">
            <v>21.01</v>
          </cell>
        </row>
        <row r="386">
          <cell r="A386">
            <v>50102</v>
          </cell>
          <cell r="B386" t="str">
            <v>Escavação Mecânica sem Explosivos - Transporte até 100 dam</v>
          </cell>
          <cell r="C386" t="str">
            <v>m³</v>
          </cell>
          <cell r="D386">
            <v>5.48</v>
          </cell>
          <cell r="E386">
            <v>1.03</v>
          </cell>
          <cell r="F386">
            <v>6.5100000000000007</v>
          </cell>
        </row>
        <row r="387">
          <cell r="A387">
            <v>50103</v>
          </cell>
          <cell r="B387" t="str">
            <v>Escavação Manual com Explosivos - Transporte até 100 dam</v>
          </cell>
          <cell r="C387" t="str">
            <v>m³</v>
          </cell>
          <cell r="D387">
            <v>27.08</v>
          </cell>
          <cell r="E387">
            <v>16.350000000000001</v>
          </cell>
          <cell r="F387">
            <v>43.43</v>
          </cell>
        </row>
        <row r="388">
          <cell r="A388">
            <v>50104</v>
          </cell>
          <cell r="B388" t="str">
            <v>Escavação Mecânica com Explosivos - Transporte até 100 dam</v>
          </cell>
          <cell r="C388" t="str">
            <v>m³</v>
          </cell>
          <cell r="D388">
            <v>17.29</v>
          </cell>
          <cell r="E388">
            <v>5.13</v>
          </cell>
          <cell r="F388">
            <v>22.419999999999998</v>
          </cell>
        </row>
        <row r="389">
          <cell r="A389">
            <v>50105</v>
          </cell>
          <cell r="B389" t="str">
            <v>Escavação Tubulão 1ª/2ª Cat. - Céu Aberto</v>
          </cell>
          <cell r="C389" t="str">
            <v>m³</v>
          </cell>
          <cell r="D389">
            <v>177.63</v>
          </cell>
          <cell r="E389">
            <v>107.15</v>
          </cell>
          <cell r="F389">
            <v>284.77999999999997</v>
          </cell>
        </row>
        <row r="390">
          <cell r="A390">
            <v>50106</v>
          </cell>
          <cell r="B390" t="str">
            <v>Escavação Tubulão 1ª/2ª Cat. - Ar Comprimido</v>
          </cell>
          <cell r="C390" t="str">
            <v>m³</v>
          </cell>
          <cell r="D390">
            <v>903.85</v>
          </cell>
          <cell r="E390">
            <v>233.71</v>
          </cell>
          <cell r="F390">
            <v>1137.56</v>
          </cell>
        </row>
        <row r="391">
          <cell r="A391">
            <v>50200</v>
          </cell>
          <cell r="B391" t="str">
            <v>Estaca Pré-Moldada de Concreto</v>
          </cell>
          <cell r="D391">
            <v>0</v>
          </cell>
          <cell r="E391">
            <v>0</v>
          </cell>
        </row>
        <row r="392">
          <cell r="A392">
            <v>50201</v>
          </cell>
          <cell r="B392" t="str">
            <v>Estaca Pré-Moldada de Concreto D=0,20m - 20ton</v>
          </cell>
          <cell r="C392" t="str">
            <v>m</v>
          </cell>
          <cell r="D392">
            <v>21.61</v>
          </cell>
          <cell r="E392">
            <v>0</v>
          </cell>
          <cell r="F392">
            <v>21.61</v>
          </cell>
        </row>
        <row r="393">
          <cell r="A393">
            <v>50202</v>
          </cell>
          <cell r="B393" t="str">
            <v>Estaca Pré-Moldada de Concreto D=0,25m - 30ton</v>
          </cell>
          <cell r="C393" t="str">
            <v>m</v>
          </cell>
          <cell r="D393">
            <v>27.47</v>
          </cell>
          <cell r="E393">
            <v>0</v>
          </cell>
          <cell r="F393">
            <v>27.47</v>
          </cell>
        </row>
        <row r="394">
          <cell r="A394">
            <v>50203</v>
          </cell>
          <cell r="B394" t="str">
            <v>Estaca Pré-Moldada de Concreto D=0,30m - 45ton</v>
          </cell>
          <cell r="C394" t="str">
            <v>m</v>
          </cell>
          <cell r="D394">
            <v>33.26</v>
          </cell>
          <cell r="E394">
            <v>0</v>
          </cell>
          <cell r="F394">
            <v>33.26</v>
          </cell>
        </row>
        <row r="395">
          <cell r="A395">
            <v>50204</v>
          </cell>
          <cell r="B395" t="str">
            <v>Estaca Pré-Moldada de Concreto D=0,35m - 50ton</v>
          </cell>
          <cell r="C395" t="str">
            <v>m</v>
          </cell>
          <cell r="D395">
            <v>42.03</v>
          </cell>
          <cell r="E395">
            <v>0</v>
          </cell>
          <cell r="F395">
            <v>42.03</v>
          </cell>
        </row>
        <row r="396">
          <cell r="A396">
            <v>50205</v>
          </cell>
          <cell r="B396" t="str">
            <v>Estaca Pré-Moldada de Concreto D=0,40m - 70ton</v>
          </cell>
          <cell r="C396" t="str">
            <v>m</v>
          </cell>
          <cell r="D396">
            <v>68.61</v>
          </cell>
          <cell r="E396">
            <v>0</v>
          </cell>
          <cell r="F396">
            <v>68.61</v>
          </cell>
        </row>
        <row r="397">
          <cell r="A397">
            <v>50205</v>
          </cell>
          <cell r="B397" t="str">
            <v>Taxa de Instalação do Bate-Estaca</v>
          </cell>
          <cell r="C397" t="str">
            <v>un</v>
          </cell>
          <cell r="D397">
            <v>1620</v>
          </cell>
          <cell r="E397">
            <v>0</v>
          </cell>
          <cell r="F397">
            <v>1620</v>
          </cell>
        </row>
        <row r="398">
          <cell r="A398">
            <v>50300</v>
          </cell>
          <cell r="B398" t="str">
            <v>Estacão em Solo</v>
          </cell>
          <cell r="D398">
            <v>0</v>
          </cell>
          <cell r="E398">
            <v>0</v>
          </cell>
        </row>
        <row r="399">
          <cell r="A399">
            <v>50301</v>
          </cell>
          <cell r="B399" t="str">
            <v>Estacão em Solo D=1,00m</v>
          </cell>
          <cell r="C399" t="str">
            <v>m</v>
          </cell>
          <cell r="D399">
            <v>687.3</v>
          </cell>
          <cell r="E399">
            <v>0</v>
          </cell>
          <cell r="F399">
            <v>687.3</v>
          </cell>
        </row>
        <row r="400">
          <cell r="A400">
            <v>50302</v>
          </cell>
          <cell r="B400" t="str">
            <v>Estacão em Solo D=1,20m</v>
          </cell>
          <cell r="C400" t="str">
            <v>m</v>
          </cell>
          <cell r="D400">
            <v>928.6</v>
          </cell>
          <cell r="E400">
            <v>0</v>
          </cell>
          <cell r="F400">
            <v>928.6</v>
          </cell>
        </row>
        <row r="401">
          <cell r="A401">
            <v>50303</v>
          </cell>
          <cell r="B401" t="str">
            <v>Estacão em Solo D=1,40m</v>
          </cell>
          <cell r="C401" t="str">
            <v>m</v>
          </cell>
          <cell r="D401">
            <v>1200.3900000000001</v>
          </cell>
          <cell r="E401">
            <v>0</v>
          </cell>
          <cell r="F401">
            <v>1200.3900000000001</v>
          </cell>
        </row>
        <row r="402">
          <cell r="A402">
            <v>50304</v>
          </cell>
          <cell r="B402" t="str">
            <v>Estacão em Solo D=1,50m</v>
          </cell>
          <cell r="C402" t="str">
            <v>m</v>
          </cell>
          <cell r="D402">
            <v>1362.7</v>
          </cell>
          <cell r="E402">
            <v>0</v>
          </cell>
          <cell r="F402">
            <v>1362.7</v>
          </cell>
        </row>
        <row r="403">
          <cell r="A403">
            <v>50305</v>
          </cell>
          <cell r="B403" t="str">
            <v>Estacão em Solo D=1,60m</v>
          </cell>
          <cell r="C403" t="str">
            <v>m</v>
          </cell>
          <cell r="D403">
            <v>1530.66</v>
          </cell>
          <cell r="E403">
            <v>0</v>
          </cell>
          <cell r="F403">
            <v>1530.66</v>
          </cell>
        </row>
        <row r="404">
          <cell r="A404">
            <v>50306</v>
          </cell>
          <cell r="B404" t="str">
            <v>Estacão em Solo D=1,80m</v>
          </cell>
          <cell r="C404" t="str">
            <v>m</v>
          </cell>
          <cell r="D404">
            <v>1946.21</v>
          </cell>
          <cell r="E404">
            <v>0</v>
          </cell>
          <cell r="F404">
            <v>1946.21</v>
          </cell>
        </row>
        <row r="405">
          <cell r="A405">
            <v>50307</v>
          </cell>
          <cell r="B405" t="str">
            <v>Taxa de Mobilização/Desmobilização de Equipamento para Estacão</v>
          </cell>
          <cell r="C405" t="str">
            <v>un</v>
          </cell>
          <cell r="D405">
            <v>24836.26</v>
          </cell>
          <cell r="E405">
            <v>0</v>
          </cell>
          <cell r="F405">
            <v>24836.26</v>
          </cell>
        </row>
        <row r="406">
          <cell r="A406">
            <v>50308</v>
          </cell>
          <cell r="B406" t="str">
            <v>Corte e Preparação de Cabeça de Estacão D=1,00m</v>
          </cell>
          <cell r="C406" t="str">
            <v>un</v>
          </cell>
          <cell r="D406">
            <v>92.38</v>
          </cell>
          <cell r="E406">
            <v>19.91</v>
          </cell>
          <cell r="F406">
            <v>112.28999999999999</v>
          </cell>
        </row>
        <row r="407">
          <cell r="A407">
            <v>50309</v>
          </cell>
          <cell r="B407" t="str">
            <v>Corte e Preparação de Cabeça de Estacão D=1,20m</v>
          </cell>
          <cell r="C407" t="str">
            <v>un</v>
          </cell>
          <cell r="D407">
            <v>106.73</v>
          </cell>
          <cell r="E407">
            <v>23</v>
          </cell>
          <cell r="F407">
            <v>129.73000000000002</v>
          </cell>
        </row>
        <row r="408">
          <cell r="A408">
            <v>50310</v>
          </cell>
          <cell r="B408" t="str">
            <v>Corte e Preparação de Cabeça de Estacão D=1,40m</v>
          </cell>
          <cell r="C408" t="str">
            <v>un</v>
          </cell>
          <cell r="D408">
            <v>128.29</v>
          </cell>
          <cell r="E408">
            <v>27.63</v>
          </cell>
          <cell r="F408">
            <v>155.91999999999999</v>
          </cell>
        </row>
        <row r="409">
          <cell r="A409">
            <v>50311</v>
          </cell>
          <cell r="B409" t="str">
            <v>Corte e Preparação de Cabeça de Estacão D=1,50m</v>
          </cell>
          <cell r="C409" t="str">
            <v>un</v>
          </cell>
          <cell r="D409">
            <v>137.52000000000001</v>
          </cell>
          <cell r="E409">
            <v>29.62</v>
          </cell>
          <cell r="F409">
            <v>167.14000000000001</v>
          </cell>
        </row>
        <row r="410">
          <cell r="A410">
            <v>50312</v>
          </cell>
          <cell r="B410" t="str">
            <v>Corte e Preparação de Cabeça de Estacão D=1,60m</v>
          </cell>
          <cell r="C410" t="str">
            <v>un</v>
          </cell>
          <cell r="D410">
            <v>151.34</v>
          </cell>
          <cell r="E410">
            <v>30.94</v>
          </cell>
          <cell r="F410">
            <v>182.28</v>
          </cell>
        </row>
        <row r="411">
          <cell r="A411">
            <v>50313</v>
          </cell>
          <cell r="B411" t="str">
            <v>Corte e Preparação de Cabeça de Estacão D=1,80m</v>
          </cell>
          <cell r="C411" t="str">
            <v>un</v>
          </cell>
          <cell r="D411">
            <v>172.42</v>
          </cell>
          <cell r="E411">
            <v>37.130000000000003</v>
          </cell>
          <cell r="F411">
            <v>209.54999999999998</v>
          </cell>
        </row>
        <row r="412">
          <cell r="A412">
            <v>50400</v>
          </cell>
          <cell r="B412" t="str">
            <v>Estaca Metálica</v>
          </cell>
          <cell r="D412">
            <v>0</v>
          </cell>
          <cell r="E412">
            <v>0</v>
          </cell>
        </row>
        <row r="413">
          <cell r="A413">
            <v>50401</v>
          </cell>
          <cell r="B413" t="str">
            <v>Estaca Metálica</v>
          </cell>
          <cell r="C413" t="str">
            <v>kg</v>
          </cell>
          <cell r="D413">
            <v>2.36</v>
          </cell>
          <cell r="E413">
            <v>0.12</v>
          </cell>
          <cell r="F413">
            <v>2.48</v>
          </cell>
        </row>
        <row r="414">
          <cell r="A414">
            <v>50402</v>
          </cell>
          <cell r="B414" t="str">
            <v>Estaca Metálica - Escoramento</v>
          </cell>
          <cell r="C414" t="str">
            <v>kg</v>
          </cell>
          <cell r="D414">
            <v>2.57</v>
          </cell>
          <cell r="E414">
            <v>0.15</v>
          </cell>
          <cell r="F414">
            <v>2.7199999999999998</v>
          </cell>
        </row>
        <row r="415">
          <cell r="A415">
            <v>50403</v>
          </cell>
          <cell r="B415" t="str">
            <v>Emenda de Estaca Metálica I - 10"</v>
          </cell>
          <cell r="C415" t="str">
            <v>un</v>
          </cell>
          <cell r="D415">
            <v>78.89</v>
          </cell>
          <cell r="E415">
            <v>11.56</v>
          </cell>
          <cell r="F415">
            <v>90.45</v>
          </cell>
        </row>
        <row r="416">
          <cell r="A416">
            <v>50404</v>
          </cell>
          <cell r="B416" t="str">
            <v>Emenda de Estaca Metálica I - 12"</v>
          </cell>
          <cell r="C416" t="str">
            <v>un</v>
          </cell>
          <cell r="D416">
            <v>104.22</v>
          </cell>
          <cell r="E416">
            <v>19.079999999999998</v>
          </cell>
          <cell r="F416">
            <v>123.3</v>
          </cell>
        </row>
        <row r="417">
          <cell r="A417">
            <v>50405</v>
          </cell>
          <cell r="B417" t="str">
            <v>Emenda de Estaca Metálica 2I - 10"</v>
          </cell>
          <cell r="C417" t="str">
            <v>un</v>
          </cell>
          <cell r="D417">
            <v>115.98</v>
          </cell>
          <cell r="E417">
            <v>23.13</v>
          </cell>
          <cell r="F417">
            <v>139.11000000000001</v>
          </cell>
        </row>
        <row r="418">
          <cell r="A418">
            <v>50406</v>
          </cell>
          <cell r="B418" t="str">
            <v>Emenda de Estaca Metálica 2I - 12"</v>
          </cell>
          <cell r="C418" t="str">
            <v>un</v>
          </cell>
          <cell r="D418">
            <v>166.6</v>
          </cell>
          <cell r="E418">
            <v>38.15</v>
          </cell>
          <cell r="F418">
            <v>204.75</v>
          </cell>
        </row>
        <row r="419">
          <cell r="A419">
            <v>50407</v>
          </cell>
          <cell r="B419" t="str">
            <v>Corte de Estaca Metálica</v>
          </cell>
          <cell r="C419" t="str">
            <v>un</v>
          </cell>
          <cell r="D419">
            <v>22.13</v>
          </cell>
          <cell r="E419">
            <v>18.7</v>
          </cell>
          <cell r="F419">
            <v>40.83</v>
          </cell>
        </row>
        <row r="420">
          <cell r="A420">
            <v>50408</v>
          </cell>
          <cell r="B420" t="str">
            <v>Camisa Metálica</v>
          </cell>
          <cell r="C420" t="str">
            <v>kg</v>
          </cell>
          <cell r="D420">
            <v>3.65</v>
          </cell>
          <cell r="E420">
            <v>7.0000000000000007E-2</v>
          </cell>
          <cell r="F420">
            <v>3.7199999999999998</v>
          </cell>
        </row>
        <row r="421">
          <cell r="A421">
            <v>50500</v>
          </cell>
          <cell r="B421" t="str">
            <v>Concreto - Fornecimento/Transporte/Lançamento/Adensamento/Cura</v>
          </cell>
          <cell r="D421">
            <v>0</v>
          </cell>
          <cell r="E421">
            <v>0</v>
          </cell>
        </row>
        <row r="422">
          <cell r="A422">
            <v>50501</v>
          </cell>
          <cell r="B422" t="str">
            <v>Concreto fck 7,5 MPa - Terceiros</v>
          </cell>
          <cell r="C422" t="str">
            <v>m³</v>
          </cell>
          <cell r="D422">
            <v>116.52</v>
          </cell>
          <cell r="E422">
            <v>21.95</v>
          </cell>
          <cell r="F422">
            <v>138.47</v>
          </cell>
        </row>
        <row r="423">
          <cell r="A423">
            <v>50502</v>
          </cell>
          <cell r="B423" t="str">
            <v>Concreto fck 7,5 MPa - Usinado</v>
          </cell>
          <cell r="C423" t="str">
            <v>m³</v>
          </cell>
          <cell r="D423">
            <v>78.17</v>
          </cell>
          <cell r="E423">
            <v>21.95</v>
          </cell>
          <cell r="F423">
            <v>100.12</v>
          </cell>
        </row>
        <row r="424">
          <cell r="A424">
            <v>50503</v>
          </cell>
          <cell r="B424" t="str">
            <v>Concreto fck 9 MPa - Terceiros</v>
          </cell>
          <cell r="C424" t="str">
            <v>m³</v>
          </cell>
          <cell r="D424">
            <v>133.63999999999999</v>
          </cell>
          <cell r="E424">
            <v>21.95</v>
          </cell>
          <cell r="F424">
            <v>155.58999999999997</v>
          </cell>
        </row>
        <row r="425">
          <cell r="A425">
            <v>50504</v>
          </cell>
          <cell r="B425" t="str">
            <v>Concreto fck 9 MPa - Usinado</v>
          </cell>
          <cell r="C425" t="str">
            <v>m³</v>
          </cell>
          <cell r="D425">
            <v>106.16</v>
          </cell>
          <cell r="E425">
            <v>21.95</v>
          </cell>
          <cell r="F425">
            <v>128.10999999999999</v>
          </cell>
        </row>
        <row r="426">
          <cell r="A426">
            <v>50505</v>
          </cell>
          <cell r="B426" t="str">
            <v>Concreto fck 10 MPa - Terceiros</v>
          </cell>
          <cell r="C426" t="str">
            <v>m³</v>
          </cell>
          <cell r="D426">
            <v>135.05000000000001</v>
          </cell>
          <cell r="E426">
            <v>21.95</v>
          </cell>
          <cell r="F426">
            <v>157</v>
          </cell>
        </row>
        <row r="427">
          <cell r="A427">
            <v>50506</v>
          </cell>
          <cell r="B427" t="str">
            <v>Concreto fck 10 MPa - Usinado</v>
          </cell>
          <cell r="C427" t="str">
            <v>m³</v>
          </cell>
          <cell r="D427">
            <v>109.89</v>
          </cell>
          <cell r="E427">
            <v>21.95</v>
          </cell>
          <cell r="F427">
            <v>131.84</v>
          </cell>
        </row>
        <row r="428">
          <cell r="A428">
            <v>50507</v>
          </cell>
          <cell r="B428" t="str">
            <v>Concreto fck 15 MPa - Terceiros</v>
          </cell>
          <cell r="C428" t="str">
            <v>m³</v>
          </cell>
          <cell r="D428">
            <v>148.18</v>
          </cell>
          <cell r="E428">
            <v>21.95</v>
          </cell>
          <cell r="F428">
            <v>170.13</v>
          </cell>
        </row>
        <row r="429">
          <cell r="A429">
            <v>50508</v>
          </cell>
          <cell r="B429" t="str">
            <v>Concreto fck 15 MPa - Usinado</v>
          </cell>
          <cell r="C429" t="str">
            <v>m³</v>
          </cell>
          <cell r="D429">
            <v>121.38</v>
          </cell>
          <cell r="E429">
            <v>21.95</v>
          </cell>
          <cell r="F429">
            <v>143.32999999999998</v>
          </cell>
        </row>
        <row r="430">
          <cell r="A430">
            <v>50509</v>
          </cell>
          <cell r="B430" t="str">
            <v>Concreto fck 18 MPa - Terceiros</v>
          </cell>
          <cell r="C430" t="str">
            <v>m³</v>
          </cell>
          <cell r="D430">
            <v>154.63999999999999</v>
          </cell>
          <cell r="E430">
            <v>21.95</v>
          </cell>
          <cell r="F430">
            <v>176.58999999999997</v>
          </cell>
        </row>
        <row r="431">
          <cell r="A431">
            <v>50510</v>
          </cell>
          <cell r="B431" t="str">
            <v>Concreto fck 18 MPa - Usinado</v>
          </cell>
          <cell r="C431" t="str">
            <v>m³</v>
          </cell>
          <cell r="D431">
            <v>126.56</v>
          </cell>
          <cell r="E431">
            <v>21.95</v>
          </cell>
          <cell r="F431">
            <v>148.51</v>
          </cell>
        </row>
        <row r="432">
          <cell r="A432">
            <v>50511</v>
          </cell>
          <cell r="B432" t="str">
            <v>Concreto fck 20 MPa - Terceiros</v>
          </cell>
          <cell r="C432" t="str">
            <v>m³</v>
          </cell>
          <cell r="D432">
            <v>161.63999999999999</v>
          </cell>
          <cell r="E432">
            <v>21.95</v>
          </cell>
          <cell r="F432">
            <v>183.58999999999997</v>
          </cell>
        </row>
        <row r="433">
          <cell r="A433">
            <v>50512</v>
          </cell>
          <cell r="B433" t="str">
            <v>Concreto fck 20 MPa - Usinado</v>
          </cell>
          <cell r="C433" t="str">
            <v>m³</v>
          </cell>
          <cell r="D433">
            <v>129.75</v>
          </cell>
          <cell r="E433">
            <v>21.95</v>
          </cell>
          <cell r="F433">
            <v>151.69999999999999</v>
          </cell>
        </row>
        <row r="434">
          <cell r="A434">
            <v>50513</v>
          </cell>
          <cell r="B434" t="str">
            <v>Concreto fck 21 MPa - Terceiros</v>
          </cell>
          <cell r="C434" t="str">
            <v>m³</v>
          </cell>
          <cell r="D434">
            <v>166.67</v>
          </cell>
          <cell r="E434">
            <v>21.95</v>
          </cell>
          <cell r="F434">
            <v>188.61999999999998</v>
          </cell>
        </row>
        <row r="435">
          <cell r="A435">
            <v>50514</v>
          </cell>
          <cell r="B435" t="str">
            <v>Concreto fck 21 MPa - Usinado</v>
          </cell>
          <cell r="C435" t="str">
            <v>m³</v>
          </cell>
          <cell r="D435">
            <v>131.38</v>
          </cell>
          <cell r="E435">
            <v>21.95</v>
          </cell>
          <cell r="F435">
            <v>153.32999999999998</v>
          </cell>
        </row>
        <row r="436">
          <cell r="A436">
            <v>50515</v>
          </cell>
          <cell r="B436" t="str">
            <v>Concreto fck 22 MPa - Terceiros</v>
          </cell>
          <cell r="C436" t="str">
            <v>m³</v>
          </cell>
          <cell r="D436">
            <v>170.36</v>
          </cell>
          <cell r="E436">
            <v>21.95</v>
          </cell>
          <cell r="F436">
            <v>192.31</v>
          </cell>
        </row>
        <row r="437">
          <cell r="A437">
            <v>50516</v>
          </cell>
          <cell r="B437" t="str">
            <v>Concreto fck 22 MPa - Usinado</v>
          </cell>
          <cell r="C437" t="str">
            <v>m³</v>
          </cell>
          <cell r="D437">
            <v>133.03</v>
          </cell>
          <cell r="E437">
            <v>21.95</v>
          </cell>
          <cell r="F437">
            <v>154.97999999999999</v>
          </cell>
        </row>
        <row r="438">
          <cell r="A438">
            <v>50517</v>
          </cell>
          <cell r="B438" t="str">
            <v>Concreto fck 24 MPa - Terceiros</v>
          </cell>
          <cell r="C438" t="str">
            <v>m³</v>
          </cell>
          <cell r="D438">
            <v>177.3</v>
          </cell>
          <cell r="E438">
            <v>21.95</v>
          </cell>
          <cell r="F438">
            <v>199.25</v>
          </cell>
        </row>
        <row r="439">
          <cell r="A439">
            <v>50518</v>
          </cell>
          <cell r="B439" t="str">
            <v>Concreto fck 24 MPa - Usinado</v>
          </cell>
          <cell r="C439" t="str">
            <v>m³</v>
          </cell>
          <cell r="D439">
            <v>137.24</v>
          </cell>
          <cell r="E439">
            <v>21.95</v>
          </cell>
          <cell r="F439">
            <v>159.19</v>
          </cell>
        </row>
        <row r="440">
          <cell r="A440">
            <v>50519</v>
          </cell>
          <cell r="B440" t="str">
            <v>Concreto fck 26 MPa - Terceiros</v>
          </cell>
          <cell r="C440" t="str">
            <v>m³</v>
          </cell>
          <cell r="D440">
            <v>184.25</v>
          </cell>
          <cell r="E440">
            <v>21.95</v>
          </cell>
          <cell r="F440">
            <v>206.2</v>
          </cell>
        </row>
        <row r="441">
          <cell r="A441">
            <v>50520</v>
          </cell>
          <cell r="B441" t="str">
            <v>Concreto fck 26 MPa - Usinado</v>
          </cell>
          <cell r="C441" t="str">
            <v>m³</v>
          </cell>
          <cell r="D441">
            <v>139.85</v>
          </cell>
          <cell r="E441">
            <v>21.95</v>
          </cell>
          <cell r="F441">
            <v>161.79999999999998</v>
          </cell>
        </row>
        <row r="442">
          <cell r="A442">
            <v>50521</v>
          </cell>
          <cell r="B442" t="str">
            <v>Concreto fck 27 MPa - Terceiros</v>
          </cell>
          <cell r="C442" t="str">
            <v>m³</v>
          </cell>
          <cell r="D442">
            <v>189.31</v>
          </cell>
          <cell r="E442">
            <v>21.95</v>
          </cell>
          <cell r="F442">
            <v>211.26</v>
          </cell>
        </row>
        <row r="443">
          <cell r="A443">
            <v>50522</v>
          </cell>
          <cell r="B443" t="str">
            <v>Concreto fck 27 MPa - Usinado</v>
          </cell>
          <cell r="C443" t="str">
            <v>m³</v>
          </cell>
          <cell r="D443">
            <v>141.52000000000001</v>
          </cell>
          <cell r="E443">
            <v>21.95</v>
          </cell>
          <cell r="F443">
            <v>163.47</v>
          </cell>
        </row>
        <row r="444">
          <cell r="A444">
            <v>50523</v>
          </cell>
          <cell r="B444" t="str">
            <v>Concreto fck 30 MPa - Terceiros</v>
          </cell>
          <cell r="C444" t="str">
            <v>m³</v>
          </cell>
          <cell r="D444">
            <v>196.53</v>
          </cell>
          <cell r="E444">
            <v>21.95</v>
          </cell>
          <cell r="F444">
            <v>218.48</v>
          </cell>
        </row>
        <row r="445">
          <cell r="A445">
            <v>50524</v>
          </cell>
          <cell r="B445" t="str">
            <v>Concreto fck 30 MPa - Usinado</v>
          </cell>
          <cell r="C445" t="str">
            <v>m³</v>
          </cell>
          <cell r="D445">
            <v>146.52000000000001</v>
          </cell>
          <cell r="E445">
            <v>21.95</v>
          </cell>
          <cell r="F445">
            <v>168.47</v>
          </cell>
        </row>
        <row r="446">
          <cell r="A446">
            <v>50527</v>
          </cell>
          <cell r="B446" t="str">
            <v>Bombeamento de Concreto - Qualquer Resitência</v>
          </cell>
          <cell r="C446" t="str">
            <v>m³</v>
          </cell>
          <cell r="D446">
            <v>8.76</v>
          </cell>
          <cell r="E446">
            <v>0</v>
          </cell>
          <cell r="F446">
            <v>8.76</v>
          </cell>
        </row>
        <row r="447">
          <cell r="A447">
            <v>50600</v>
          </cell>
          <cell r="B447" t="str">
            <v>Aço para Concreto Armado</v>
          </cell>
          <cell r="D447">
            <v>0</v>
          </cell>
          <cell r="E447">
            <v>0</v>
          </cell>
        </row>
        <row r="448">
          <cell r="A448">
            <v>50601</v>
          </cell>
          <cell r="B448" t="str">
            <v>Aço para Concreto Armado CA-25</v>
          </cell>
          <cell r="C448" t="str">
            <v>kg</v>
          </cell>
          <cell r="D448">
            <v>1.08</v>
          </cell>
          <cell r="E448">
            <v>1.1499999999999999</v>
          </cell>
          <cell r="F448">
            <v>2.23</v>
          </cell>
        </row>
        <row r="449">
          <cell r="A449">
            <v>50602</v>
          </cell>
          <cell r="B449" t="str">
            <v>Aço para Concreto Armado CA-50</v>
          </cell>
          <cell r="C449" t="str">
            <v>kg</v>
          </cell>
          <cell r="D449">
            <v>1.08</v>
          </cell>
          <cell r="E449">
            <v>1.1499999999999999</v>
          </cell>
          <cell r="F449">
            <v>2.23</v>
          </cell>
        </row>
        <row r="450">
          <cell r="A450">
            <v>50603</v>
          </cell>
          <cell r="B450" t="str">
            <v>Aço para Concreto Armado CA-60</v>
          </cell>
          <cell r="C450" t="str">
            <v>kg</v>
          </cell>
          <cell r="D450">
            <v>1.23</v>
          </cell>
          <cell r="E450">
            <v>1.1499999999999999</v>
          </cell>
          <cell r="F450">
            <v>2.38</v>
          </cell>
        </row>
        <row r="451">
          <cell r="A451">
            <v>50700</v>
          </cell>
          <cell r="B451" t="str">
            <v>Aço para Concreto Protendido</v>
          </cell>
          <cell r="D451">
            <v>0</v>
          </cell>
          <cell r="E451">
            <v>0</v>
          </cell>
        </row>
        <row r="452">
          <cell r="A452">
            <v>50701</v>
          </cell>
          <cell r="B452" t="str">
            <v>Aço para Concreto Protendido</v>
          </cell>
          <cell r="C452" t="str">
            <v>kg</v>
          </cell>
          <cell r="D452">
            <v>4.16</v>
          </cell>
          <cell r="E452">
            <v>1.27</v>
          </cell>
          <cell r="F452">
            <v>5.43</v>
          </cell>
        </row>
        <row r="453">
          <cell r="A453">
            <v>50800</v>
          </cell>
          <cell r="B453" t="str">
            <v>Forma de Madeira para Concreto</v>
          </cell>
          <cell r="D453">
            <v>0</v>
          </cell>
          <cell r="E453">
            <v>0</v>
          </cell>
        </row>
        <row r="454">
          <cell r="A454">
            <v>50802</v>
          </cell>
          <cell r="B454" t="str">
            <v>Forma Plana Aparente</v>
          </cell>
          <cell r="C454" t="str">
            <v>m²</v>
          </cell>
          <cell r="D454">
            <v>10.039999999999999</v>
          </cell>
          <cell r="E454">
            <v>24.45</v>
          </cell>
          <cell r="F454">
            <v>34.489999999999995</v>
          </cell>
        </row>
        <row r="455">
          <cell r="A455">
            <v>50803</v>
          </cell>
          <cell r="B455" t="str">
            <v>Forma Plana para Caixão Perdido</v>
          </cell>
          <cell r="C455" t="str">
            <v>m²</v>
          </cell>
          <cell r="D455">
            <v>18.91</v>
          </cell>
          <cell r="E455">
            <v>14.69</v>
          </cell>
          <cell r="F455">
            <v>33.6</v>
          </cell>
        </row>
        <row r="456">
          <cell r="A456">
            <v>50804</v>
          </cell>
          <cell r="B456" t="str">
            <v>Forma Curva Comum</v>
          </cell>
          <cell r="C456" t="str">
            <v>m²</v>
          </cell>
          <cell r="D456">
            <v>10.220000000000001</v>
          </cell>
          <cell r="E456">
            <v>22.26</v>
          </cell>
          <cell r="F456">
            <v>32.480000000000004</v>
          </cell>
        </row>
        <row r="457">
          <cell r="A457">
            <v>50805</v>
          </cell>
          <cell r="B457" t="str">
            <v>Forma Curva Aparente</v>
          </cell>
          <cell r="C457" t="str">
            <v>m²</v>
          </cell>
          <cell r="D457">
            <v>13.01</v>
          </cell>
          <cell r="E457">
            <v>29.38</v>
          </cell>
          <cell r="F457">
            <v>42.39</v>
          </cell>
        </row>
        <row r="458">
          <cell r="A458">
            <v>50806</v>
          </cell>
          <cell r="B458" t="str">
            <v>Forma Plana Especial para Vigas</v>
          </cell>
          <cell r="C458" t="str">
            <v>m²</v>
          </cell>
          <cell r="D458">
            <v>9.98</v>
          </cell>
          <cell r="E458">
            <v>8.1300000000000008</v>
          </cell>
          <cell r="F458">
            <v>18.11</v>
          </cell>
        </row>
        <row r="459">
          <cell r="A459">
            <v>50900</v>
          </cell>
          <cell r="B459" t="str">
            <v>Aparelho de Apoio</v>
          </cell>
          <cell r="D459">
            <v>0</v>
          </cell>
          <cell r="E459">
            <v>0</v>
          </cell>
        </row>
        <row r="460">
          <cell r="A460">
            <v>50901</v>
          </cell>
          <cell r="B460" t="str">
            <v>Aparelho de Apoio de Neoprene Fretado</v>
          </cell>
          <cell r="C460" t="str">
            <v>dm³</v>
          </cell>
          <cell r="D460">
            <v>86.51</v>
          </cell>
          <cell r="E460">
            <v>2.25</v>
          </cell>
          <cell r="F460">
            <v>88.76</v>
          </cell>
        </row>
        <row r="461">
          <cell r="A461">
            <v>51000</v>
          </cell>
          <cell r="B461" t="str">
            <v>Cimbramento / Andaime</v>
          </cell>
          <cell r="D461">
            <v>0</v>
          </cell>
          <cell r="E461">
            <v>0</v>
          </cell>
        </row>
        <row r="462">
          <cell r="A462">
            <v>51001</v>
          </cell>
          <cell r="B462" t="str">
            <v>Andaime Tubular Metálico</v>
          </cell>
          <cell r="C462" t="str">
            <v>m³</v>
          </cell>
          <cell r="D462">
            <v>10.57</v>
          </cell>
          <cell r="E462">
            <v>6.55</v>
          </cell>
          <cell r="F462">
            <v>17.12</v>
          </cell>
        </row>
        <row r="463">
          <cell r="A463">
            <v>51100</v>
          </cell>
          <cell r="B463" t="str">
            <v>Ancoragem Ativa / Passiva</v>
          </cell>
          <cell r="D463">
            <v>0</v>
          </cell>
          <cell r="E463">
            <v>0</v>
          </cell>
        </row>
        <row r="464">
          <cell r="A464">
            <v>51101</v>
          </cell>
          <cell r="B464" t="str">
            <v>Ancoragem Ativa 2 Fios de 12,7mm - A</v>
          </cell>
          <cell r="C464" t="str">
            <v>un</v>
          </cell>
          <cell r="D464">
            <v>54</v>
          </cell>
          <cell r="E464">
            <v>22.29</v>
          </cell>
          <cell r="F464">
            <v>76.289999999999992</v>
          </cell>
        </row>
        <row r="465">
          <cell r="A465">
            <v>51102</v>
          </cell>
          <cell r="B465" t="str">
            <v>Ancoragem Ativa 3 Fios de 12,7mm - A</v>
          </cell>
          <cell r="C465" t="str">
            <v>un</v>
          </cell>
          <cell r="D465">
            <v>74.25</v>
          </cell>
          <cell r="E465">
            <v>22.29</v>
          </cell>
          <cell r="F465">
            <v>96.539999999999992</v>
          </cell>
        </row>
        <row r="466">
          <cell r="A466">
            <v>51103</v>
          </cell>
          <cell r="B466" t="str">
            <v>Ancoragem Ativa 4 Fios de 12,7mm - A</v>
          </cell>
          <cell r="C466" t="str">
            <v>un</v>
          </cell>
          <cell r="D466">
            <v>87.75</v>
          </cell>
          <cell r="E466">
            <v>22.29</v>
          </cell>
          <cell r="F466">
            <v>110.03999999999999</v>
          </cell>
        </row>
        <row r="467">
          <cell r="A467">
            <v>51104</v>
          </cell>
          <cell r="B467" t="str">
            <v>Ancoragem Ativa 6 Fios de 12,7mm - A</v>
          </cell>
          <cell r="C467" t="str">
            <v>un</v>
          </cell>
          <cell r="D467">
            <v>148.5</v>
          </cell>
          <cell r="E467">
            <v>26.72</v>
          </cell>
          <cell r="F467">
            <v>175.22</v>
          </cell>
        </row>
        <row r="468">
          <cell r="A468">
            <v>51105</v>
          </cell>
          <cell r="B468" t="str">
            <v>Ancoragem Ativa 7 Fios de 12,7mm - A</v>
          </cell>
          <cell r="C468" t="str">
            <v>un</v>
          </cell>
          <cell r="D468">
            <v>168.75</v>
          </cell>
          <cell r="E468">
            <v>26.72</v>
          </cell>
          <cell r="F468">
            <v>195.47</v>
          </cell>
        </row>
        <row r="469">
          <cell r="A469">
            <v>51106</v>
          </cell>
          <cell r="B469" t="str">
            <v>Ancoragem Ativa 12 Fios de 12,7mm - A</v>
          </cell>
          <cell r="C469" t="str">
            <v>un</v>
          </cell>
          <cell r="D469">
            <v>297</v>
          </cell>
          <cell r="E469">
            <v>26.72</v>
          </cell>
          <cell r="F469">
            <v>323.72000000000003</v>
          </cell>
        </row>
        <row r="470">
          <cell r="A470">
            <v>51107</v>
          </cell>
          <cell r="B470" t="str">
            <v>Ancoragem Ativa 19 Fios de 12,7mm - A</v>
          </cell>
          <cell r="C470" t="str">
            <v>un</v>
          </cell>
          <cell r="D470">
            <v>540</v>
          </cell>
          <cell r="E470">
            <v>40.119999999999997</v>
          </cell>
          <cell r="F470">
            <v>580.12</v>
          </cell>
        </row>
        <row r="471">
          <cell r="A471">
            <v>51108</v>
          </cell>
          <cell r="B471" t="str">
            <v>Ancoragem Ativa 22 Fios de 12,7mm - A</v>
          </cell>
          <cell r="C471" t="str">
            <v>un</v>
          </cell>
          <cell r="D471">
            <v>648</v>
          </cell>
          <cell r="E471">
            <v>40.119999999999997</v>
          </cell>
          <cell r="F471">
            <v>688.12</v>
          </cell>
        </row>
        <row r="472">
          <cell r="A472">
            <v>51109</v>
          </cell>
          <cell r="B472" t="str">
            <v>Ancoragem Passiva 2 Fios de 12,7mm - P</v>
          </cell>
          <cell r="C472" t="str">
            <v>un</v>
          </cell>
          <cell r="D472">
            <v>8.7799999999999994</v>
          </cell>
          <cell r="E472">
            <v>5.44</v>
          </cell>
          <cell r="F472">
            <v>14.219999999999999</v>
          </cell>
        </row>
        <row r="473">
          <cell r="A473">
            <v>51110</v>
          </cell>
          <cell r="B473" t="str">
            <v>Ancoragem Passiva 3 Fios de 12,7mm - P</v>
          </cell>
          <cell r="C473" t="str">
            <v>un</v>
          </cell>
          <cell r="D473">
            <v>10.130000000000001</v>
          </cell>
          <cell r="E473">
            <v>5.44</v>
          </cell>
          <cell r="F473">
            <v>15.57</v>
          </cell>
        </row>
        <row r="474">
          <cell r="A474">
            <v>51111</v>
          </cell>
          <cell r="B474" t="str">
            <v>Ancoragem Passiva 4 Fios de 12,7mm - P</v>
          </cell>
          <cell r="C474" t="str">
            <v>un</v>
          </cell>
          <cell r="D474">
            <v>11.48</v>
          </cell>
          <cell r="E474">
            <v>5.44</v>
          </cell>
          <cell r="F474">
            <v>16.920000000000002</v>
          </cell>
        </row>
        <row r="475">
          <cell r="A475">
            <v>51112</v>
          </cell>
          <cell r="B475" t="str">
            <v>Ancoragem Passiva 6 Fios de 12,7mm - P</v>
          </cell>
          <cell r="C475" t="str">
            <v>un</v>
          </cell>
          <cell r="D475">
            <v>16.2</v>
          </cell>
          <cell r="E475">
            <v>6.52</v>
          </cell>
          <cell r="F475">
            <v>22.72</v>
          </cell>
        </row>
        <row r="476">
          <cell r="A476">
            <v>51113</v>
          </cell>
          <cell r="B476" t="str">
            <v>Ancoragem Passiva 7 Fios de 12,7mm - P</v>
          </cell>
          <cell r="C476" t="str">
            <v>un</v>
          </cell>
          <cell r="D476">
            <v>20.25</v>
          </cell>
          <cell r="E476">
            <v>6.52</v>
          </cell>
          <cell r="F476">
            <v>26.77</v>
          </cell>
        </row>
        <row r="477">
          <cell r="A477">
            <v>51114</v>
          </cell>
          <cell r="B477" t="str">
            <v>Ancoragem Passiva 8 Fios de 12,7mm - P</v>
          </cell>
          <cell r="C477" t="str">
            <v>un</v>
          </cell>
          <cell r="D477">
            <v>20.25</v>
          </cell>
          <cell r="E477">
            <v>6.52</v>
          </cell>
          <cell r="F477">
            <v>26.77</v>
          </cell>
        </row>
        <row r="478">
          <cell r="A478">
            <v>51115</v>
          </cell>
          <cell r="B478" t="str">
            <v>Ancoragem Passiva 12 Fios de 12,7mm - P</v>
          </cell>
          <cell r="C478" t="str">
            <v>un</v>
          </cell>
          <cell r="D478">
            <v>40.5</v>
          </cell>
          <cell r="E478">
            <v>6.52</v>
          </cell>
          <cell r="F478">
            <v>47.019999999999996</v>
          </cell>
        </row>
        <row r="479">
          <cell r="A479">
            <v>51116</v>
          </cell>
          <cell r="B479" t="str">
            <v>Ancoragem Passiva 19 Fios de 12,7mm - P</v>
          </cell>
          <cell r="C479" t="str">
            <v>un</v>
          </cell>
          <cell r="D479">
            <v>60.75</v>
          </cell>
          <cell r="E479">
            <v>6.52</v>
          </cell>
          <cell r="F479">
            <v>67.27</v>
          </cell>
        </row>
        <row r="480">
          <cell r="A480">
            <v>51117</v>
          </cell>
          <cell r="B480" t="str">
            <v>Ancoragem Passiva 22 Fios de 12,7mm - P</v>
          </cell>
          <cell r="C480" t="str">
            <v>un</v>
          </cell>
          <cell r="D480">
            <v>67.5</v>
          </cell>
          <cell r="E480">
            <v>6.52</v>
          </cell>
          <cell r="F480">
            <v>74.02</v>
          </cell>
        </row>
        <row r="481">
          <cell r="A481">
            <v>51200</v>
          </cell>
          <cell r="B481" t="str">
            <v>Junta de Dilatação</v>
          </cell>
          <cell r="D481">
            <v>0</v>
          </cell>
          <cell r="E481">
            <v>0</v>
          </cell>
        </row>
        <row r="482">
          <cell r="A482">
            <v>51201</v>
          </cell>
          <cell r="B482" t="str">
            <v>Junta de Dilatação JJ-2540</v>
          </cell>
          <cell r="C482" t="str">
            <v>m</v>
          </cell>
          <cell r="D482">
            <v>111.11</v>
          </cell>
          <cell r="E482">
            <v>0</v>
          </cell>
          <cell r="F482">
            <v>111.11</v>
          </cell>
        </row>
        <row r="483">
          <cell r="A483">
            <v>51202</v>
          </cell>
          <cell r="B483" t="str">
            <v>Junta de Dilatação JJ-3550</v>
          </cell>
          <cell r="C483" t="str">
            <v>m</v>
          </cell>
          <cell r="D483">
            <v>156.01</v>
          </cell>
          <cell r="E483">
            <v>0</v>
          </cell>
          <cell r="F483">
            <v>156.01</v>
          </cell>
        </row>
        <row r="484">
          <cell r="A484">
            <v>51203</v>
          </cell>
          <cell r="B484" t="str">
            <v>Junta de Dilatação JJ-5070</v>
          </cell>
          <cell r="C484" t="str">
            <v>m</v>
          </cell>
          <cell r="D484">
            <v>236.29</v>
          </cell>
          <cell r="E484">
            <v>0</v>
          </cell>
          <cell r="F484">
            <v>236.29</v>
          </cell>
        </row>
        <row r="485">
          <cell r="A485">
            <v>51300</v>
          </cell>
          <cell r="B485" t="str">
            <v>Tubo de PVC para Guarda Corpo / Guarda Roda</v>
          </cell>
          <cell r="D485">
            <v>0</v>
          </cell>
          <cell r="E485">
            <v>0</v>
          </cell>
        </row>
        <row r="486">
          <cell r="A486">
            <v>51301</v>
          </cell>
          <cell r="B486" t="str">
            <v>Tubo de PVC para Guarda Corpo - D=1"</v>
          </cell>
          <cell r="C486" t="str">
            <v>m</v>
          </cell>
          <cell r="D486">
            <v>0.92</v>
          </cell>
          <cell r="E486">
            <v>2.0099999999999998</v>
          </cell>
          <cell r="F486">
            <v>2.9299999999999997</v>
          </cell>
        </row>
        <row r="487">
          <cell r="A487">
            <v>51302</v>
          </cell>
          <cell r="B487" t="str">
            <v>Tubo de PVC para Guarda Corpo - D=1 1/2"</v>
          </cell>
          <cell r="C487" t="str">
            <v>m</v>
          </cell>
          <cell r="D487">
            <v>1.35</v>
          </cell>
          <cell r="E487">
            <v>2.42</v>
          </cell>
          <cell r="F487">
            <v>3.77</v>
          </cell>
        </row>
        <row r="488">
          <cell r="A488">
            <v>51303</v>
          </cell>
          <cell r="B488" t="str">
            <v>Tubo de PVC para Guarda Corpo - D=2"</v>
          </cell>
          <cell r="C488" t="str">
            <v>m</v>
          </cell>
          <cell r="D488">
            <v>2.5</v>
          </cell>
          <cell r="E488">
            <v>3.02</v>
          </cell>
          <cell r="F488">
            <v>5.52</v>
          </cell>
        </row>
        <row r="489">
          <cell r="A489">
            <v>51304</v>
          </cell>
          <cell r="B489" t="str">
            <v>Tubo de PVC para Guarda Corpo - D=3"</v>
          </cell>
          <cell r="C489" t="str">
            <v>m</v>
          </cell>
          <cell r="D489">
            <v>3.32</v>
          </cell>
          <cell r="E489">
            <v>4.82</v>
          </cell>
          <cell r="F489">
            <v>8.14</v>
          </cell>
        </row>
        <row r="490">
          <cell r="A490">
            <v>51305</v>
          </cell>
          <cell r="B490" t="str">
            <v>Tubo de PVC para Guarda Corpo - D=4"</v>
          </cell>
          <cell r="C490" t="str">
            <v>m</v>
          </cell>
          <cell r="D490">
            <v>4.3099999999999996</v>
          </cell>
          <cell r="E490">
            <v>5.22</v>
          </cell>
          <cell r="F490">
            <v>9.5299999999999994</v>
          </cell>
        </row>
        <row r="491">
          <cell r="A491">
            <v>51306</v>
          </cell>
          <cell r="B491" t="str">
            <v>Tubo de PVC para Guarda Corpo - D=6"</v>
          </cell>
          <cell r="C491" t="str">
            <v>m</v>
          </cell>
          <cell r="D491">
            <v>10.69</v>
          </cell>
          <cell r="E491">
            <v>9.06</v>
          </cell>
          <cell r="F491">
            <v>19.75</v>
          </cell>
        </row>
        <row r="492">
          <cell r="A492">
            <v>51500</v>
          </cell>
          <cell r="B492" t="str">
            <v>Drenagem do Tabuleiro</v>
          </cell>
          <cell r="D492">
            <v>0</v>
          </cell>
          <cell r="E492">
            <v>0</v>
          </cell>
        </row>
        <row r="493">
          <cell r="A493">
            <v>51501</v>
          </cell>
          <cell r="B493" t="str">
            <v>Drenagem do Tabuleiro com Tubo de PVC - D=1"</v>
          </cell>
          <cell r="C493" t="str">
            <v>m</v>
          </cell>
          <cell r="D493">
            <v>0.89</v>
          </cell>
          <cell r="E493">
            <v>2.0099999999999998</v>
          </cell>
          <cell r="F493">
            <v>2.9</v>
          </cell>
        </row>
        <row r="494">
          <cell r="A494">
            <v>51502</v>
          </cell>
          <cell r="B494" t="str">
            <v>Drenagem do Tabuleiro com Tubo de PVC - D=1 1/2"</v>
          </cell>
          <cell r="C494" t="str">
            <v>m</v>
          </cell>
          <cell r="D494">
            <v>1.31</v>
          </cell>
          <cell r="E494">
            <v>2.42</v>
          </cell>
          <cell r="F494">
            <v>3.73</v>
          </cell>
        </row>
        <row r="495">
          <cell r="A495">
            <v>51503</v>
          </cell>
          <cell r="B495" t="str">
            <v>Drenagem do Tabuleiro com Tubo de PVC - D=2"</v>
          </cell>
          <cell r="C495" t="str">
            <v>m</v>
          </cell>
          <cell r="D495">
            <v>2.42</v>
          </cell>
          <cell r="E495">
            <v>3.02</v>
          </cell>
          <cell r="F495">
            <v>5.4399999999999995</v>
          </cell>
        </row>
        <row r="496">
          <cell r="A496">
            <v>51504</v>
          </cell>
          <cell r="B496" t="str">
            <v>Drenagem do Tabuleiro com Tubo de PVC - D=3"</v>
          </cell>
          <cell r="C496" t="str">
            <v>m</v>
          </cell>
          <cell r="D496">
            <v>3.16</v>
          </cell>
          <cell r="E496">
            <v>4.82</v>
          </cell>
          <cell r="F496">
            <v>7.98</v>
          </cell>
        </row>
        <row r="497">
          <cell r="A497">
            <v>51505</v>
          </cell>
          <cell r="B497" t="str">
            <v>Drenagem do Tabuleiro com Tubo de PVC - D=4"</v>
          </cell>
          <cell r="C497" t="str">
            <v>m</v>
          </cell>
          <cell r="D497">
            <v>3.98</v>
          </cell>
          <cell r="E497">
            <v>5.22</v>
          </cell>
          <cell r="F497">
            <v>9.1999999999999993</v>
          </cell>
        </row>
        <row r="498">
          <cell r="A498">
            <v>51506</v>
          </cell>
          <cell r="B498" t="str">
            <v>Drenagem do Tabuleiro com Tubo de PVC - D=6"</v>
          </cell>
          <cell r="C498" t="str">
            <v>m</v>
          </cell>
          <cell r="D498">
            <v>9.9499999999999993</v>
          </cell>
          <cell r="E498">
            <v>9.06</v>
          </cell>
          <cell r="F498">
            <v>19.009999999999998</v>
          </cell>
        </row>
        <row r="499">
          <cell r="A499">
            <v>51507</v>
          </cell>
          <cell r="B499" t="str">
            <v>Drenagem do Tabuleiro com Tubo Galvanizado - D=2"</v>
          </cell>
          <cell r="C499" t="str">
            <v>m</v>
          </cell>
          <cell r="D499">
            <v>15.38</v>
          </cell>
          <cell r="E499">
            <v>5.04</v>
          </cell>
          <cell r="F499">
            <v>20.420000000000002</v>
          </cell>
        </row>
        <row r="500">
          <cell r="A500">
            <v>51600</v>
          </cell>
          <cell r="B500" t="str">
            <v>Proteção de Talude</v>
          </cell>
          <cell r="D500">
            <v>0</v>
          </cell>
          <cell r="E500">
            <v>0</v>
          </cell>
        </row>
        <row r="501">
          <cell r="A501">
            <v>51601</v>
          </cell>
          <cell r="B501" t="str">
            <v>Placa de Concreto - Saída de Talude</v>
          </cell>
          <cell r="C501" t="str">
            <v>m</v>
          </cell>
          <cell r="D501">
            <v>76.62</v>
          </cell>
          <cell r="E501">
            <v>0</v>
          </cell>
          <cell r="F501">
            <v>76.62</v>
          </cell>
        </row>
        <row r="502">
          <cell r="A502">
            <v>51602</v>
          </cell>
          <cell r="B502" t="str">
            <v>Placa de Concreto - Chegada nas Bermas</v>
          </cell>
          <cell r="C502" t="str">
            <v>m</v>
          </cell>
          <cell r="D502">
            <v>38.880000000000003</v>
          </cell>
          <cell r="E502">
            <v>0</v>
          </cell>
          <cell r="F502">
            <v>38.880000000000003</v>
          </cell>
        </row>
        <row r="503">
          <cell r="A503">
            <v>51603</v>
          </cell>
          <cell r="B503" t="str">
            <v>Placa de Concreto - Chegada nos Encontros</v>
          </cell>
          <cell r="C503" t="str">
            <v>m</v>
          </cell>
          <cell r="D503">
            <v>18.91</v>
          </cell>
          <cell r="E503">
            <v>0</v>
          </cell>
          <cell r="F503">
            <v>18.91</v>
          </cell>
        </row>
        <row r="504">
          <cell r="A504">
            <v>51604</v>
          </cell>
          <cell r="B504" t="str">
            <v>Placa de Concreto para Proteção de Talude E=0,05m sobre O.A.E.</v>
          </cell>
          <cell r="C504" t="str">
            <v>m²</v>
          </cell>
          <cell r="D504">
            <v>115.63</v>
          </cell>
          <cell r="E504">
            <v>8.44</v>
          </cell>
          <cell r="F504">
            <v>124.07</v>
          </cell>
        </row>
        <row r="505">
          <cell r="A505">
            <v>51605</v>
          </cell>
          <cell r="B505" t="str">
            <v>Revestimento Talude sobre O.A.E. c/ Bloco de Concreto Articulado E=6cm</v>
          </cell>
          <cell r="C505" t="str">
            <v>m²</v>
          </cell>
          <cell r="D505">
            <v>36.950000000000003</v>
          </cell>
          <cell r="E505">
            <v>0</v>
          </cell>
          <cell r="F505">
            <v>36.950000000000003</v>
          </cell>
        </row>
        <row r="506">
          <cell r="A506">
            <v>51606</v>
          </cell>
          <cell r="B506" t="str">
            <v>Revestimento Talude sobre O.A.E. c/ Bloco de Concreto Articulado E=8cm</v>
          </cell>
          <cell r="C506" t="str">
            <v>m²</v>
          </cell>
          <cell r="D506">
            <v>39.450000000000003</v>
          </cell>
          <cell r="E506">
            <v>0</v>
          </cell>
          <cell r="F506">
            <v>39.450000000000003</v>
          </cell>
        </row>
        <row r="507">
          <cell r="A507">
            <v>51700</v>
          </cell>
          <cell r="B507" t="str">
            <v>Broca de Concreto</v>
          </cell>
          <cell r="D507">
            <v>0</v>
          </cell>
          <cell r="E507">
            <v>0</v>
          </cell>
        </row>
        <row r="508">
          <cell r="A508">
            <v>51701</v>
          </cell>
          <cell r="B508" t="str">
            <v>Broca de Concreto 0,20m</v>
          </cell>
          <cell r="C508" t="str">
            <v>m</v>
          </cell>
          <cell r="D508">
            <v>6.74</v>
          </cell>
          <cell r="E508">
            <v>8.51</v>
          </cell>
          <cell r="F508">
            <v>15.25</v>
          </cell>
        </row>
        <row r="509">
          <cell r="A509">
            <v>51702</v>
          </cell>
          <cell r="B509" t="str">
            <v>Broca de Concreto 0,25m</v>
          </cell>
          <cell r="C509" t="str">
            <v>m</v>
          </cell>
          <cell r="D509">
            <v>9.9600000000000009</v>
          </cell>
          <cell r="E509">
            <v>13.2</v>
          </cell>
          <cell r="F509">
            <v>23.16</v>
          </cell>
        </row>
        <row r="510">
          <cell r="A510">
            <v>51800</v>
          </cell>
          <cell r="B510" t="str">
            <v>Guarda Corpo de Concreto</v>
          </cell>
          <cell r="D510">
            <v>0</v>
          </cell>
          <cell r="E510">
            <v>0</v>
          </cell>
        </row>
        <row r="511">
          <cell r="A511">
            <v>51801</v>
          </cell>
          <cell r="B511" t="str">
            <v>Guarda Corpo de Concreto Tipo Dersa</v>
          </cell>
          <cell r="C511" t="str">
            <v>m</v>
          </cell>
          <cell r="D511">
            <v>248.62</v>
          </cell>
          <cell r="E511">
            <v>0</v>
          </cell>
          <cell r="F511">
            <v>248.62</v>
          </cell>
        </row>
        <row r="512">
          <cell r="A512">
            <v>51802</v>
          </cell>
          <cell r="B512" t="str">
            <v>Colocação de Placas para Guarda Corpo - Passarela</v>
          </cell>
          <cell r="C512" t="str">
            <v>un</v>
          </cell>
          <cell r="D512">
            <v>11.84</v>
          </cell>
          <cell r="E512">
            <v>7.67</v>
          </cell>
          <cell r="F512">
            <v>19.509999999999998</v>
          </cell>
        </row>
        <row r="513">
          <cell r="A513">
            <v>51900</v>
          </cell>
          <cell r="B513" t="str">
            <v>Perfuração / Dreno / Tirante em Solo</v>
          </cell>
          <cell r="D513">
            <v>0</v>
          </cell>
          <cell r="E513">
            <v>0</v>
          </cell>
        </row>
        <row r="514">
          <cell r="A514">
            <v>51901</v>
          </cell>
          <cell r="B514" t="str">
            <v>Perfuração / Dreno / Tirante em Solo D=AX</v>
          </cell>
          <cell r="C514" t="str">
            <v>m</v>
          </cell>
          <cell r="D514">
            <v>89.01</v>
          </cell>
          <cell r="E514">
            <v>0</v>
          </cell>
          <cell r="F514">
            <v>89.01</v>
          </cell>
        </row>
        <row r="515">
          <cell r="A515">
            <v>51902</v>
          </cell>
          <cell r="B515" t="str">
            <v>Perfuração / Dreno / Tirante em Solo D=BX</v>
          </cell>
          <cell r="C515" t="str">
            <v>m</v>
          </cell>
          <cell r="D515">
            <v>99</v>
          </cell>
          <cell r="E515">
            <v>0</v>
          </cell>
          <cell r="F515">
            <v>99</v>
          </cell>
        </row>
        <row r="516">
          <cell r="A516">
            <v>51903</v>
          </cell>
          <cell r="B516" t="str">
            <v>Perfuração / Dreno / Tirante em Solo D=NX</v>
          </cell>
          <cell r="C516" t="str">
            <v>m</v>
          </cell>
          <cell r="D516">
            <v>115.01</v>
          </cell>
          <cell r="E516">
            <v>0</v>
          </cell>
          <cell r="F516">
            <v>115.01</v>
          </cell>
        </row>
        <row r="517">
          <cell r="A517">
            <v>51904</v>
          </cell>
          <cell r="B517" t="str">
            <v>Perfuração / Dreno / Tirante em Solo D=HX</v>
          </cell>
          <cell r="C517" t="str">
            <v>m</v>
          </cell>
          <cell r="D517">
            <v>125</v>
          </cell>
          <cell r="E517">
            <v>0</v>
          </cell>
          <cell r="F517">
            <v>125</v>
          </cell>
        </row>
        <row r="518">
          <cell r="A518">
            <v>52000</v>
          </cell>
          <cell r="B518" t="str">
            <v>Perfuração / Dreno / Tirante em Rocha Alterada</v>
          </cell>
          <cell r="D518">
            <v>0</v>
          </cell>
          <cell r="E518">
            <v>0</v>
          </cell>
        </row>
        <row r="519">
          <cell r="A519">
            <v>52001</v>
          </cell>
          <cell r="B519" t="str">
            <v>Perfuração / Dreno / Tirante em Rocha Alterada D=AX</v>
          </cell>
          <cell r="C519" t="str">
            <v>m</v>
          </cell>
          <cell r="D519">
            <v>185</v>
          </cell>
          <cell r="E519">
            <v>0</v>
          </cell>
          <cell r="F519">
            <v>185</v>
          </cell>
        </row>
        <row r="520">
          <cell r="A520">
            <v>52002</v>
          </cell>
          <cell r="B520" t="str">
            <v>Perfuração / Dreno / Tirante em Rocha Alterada D=BX</v>
          </cell>
          <cell r="C520" t="str">
            <v>m</v>
          </cell>
          <cell r="D520">
            <v>185</v>
          </cell>
          <cell r="E520">
            <v>0</v>
          </cell>
          <cell r="F520">
            <v>185</v>
          </cell>
        </row>
        <row r="521">
          <cell r="A521">
            <v>52003</v>
          </cell>
          <cell r="B521" t="str">
            <v>Perfuração / Dreno / Tirante em Rocha Alterada D=NX</v>
          </cell>
          <cell r="C521" t="str">
            <v>m</v>
          </cell>
          <cell r="D521">
            <v>210.01</v>
          </cell>
          <cell r="E521">
            <v>0</v>
          </cell>
          <cell r="F521">
            <v>210.01</v>
          </cell>
        </row>
        <row r="522">
          <cell r="A522">
            <v>52004</v>
          </cell>
          <cell r="B522" t="str">
            <v>Perfuração / Dreno / Tirante em Rocha Alterada D=HX</v>
          </cell>
          <cell r="C522" t="str">
            <v>m</v>
          </cell>
          <cell r="D522">
            <v>210.01</v>
          </cell>
          <cell r="E522">
            <v>0</v>
          </cell>
          <cell r="F522">
            <v>210.01</v>
          </cell>
        </row>
        <row r="523">
          <cell r="A523">
            <v>52100</v>
          </cell>
          <cell r="B523" t="str">
            <v>Perfuração / Dreno / Tirante em Rocha Sã</v>
          </cell>
          <cell r="D523">
            <v>0</v>
          </cell>
          <cell r="E523">
            <v>0</v>
          </cell>
        </row>
        <row r="524">
          <cell r="A524">
            <v>52101</v>
          </cell>
          <cell r="B524" t="str">
            <v>Perfuração / Dreno / Tirante em Rocha Sã D=AX</v>
          </cell>
          <cell r="C524" t="str">
            <v>m</v>
          </cell>
          <cell r="D524">
            <v>286</v>
          </cell>
          <cell r="E524">
            <v>0</v>
          </cell>
          <cell r="F524">
            <v>286</v>
          </cell>
        </row>
        <row r="525">
          <cell r="A525">
            <v>52102</v>
          </cell>
          <cell r="B525" t="str">
            <v>Perfuração / Dreno / Tirante em Rocha Sã D=BX</v>
          </cell>
          <cell r="C525" t="str">
            <v>m</v>
          </cell>
          <cell r="D525">
            <v>297</v>
          </cell>
          <cell r="E525">
            <v>0</v>
          </cell>
          <cell r="F525">
            <v>297</v>
          </cell>
        </row>
        <row r="526">
          <cell r="A526">
            <v>52103</v>
          </cell>
          <cell r="B526" t="str">
            <v>Perfuração / Dreno / Tirante em Rocha Sã D=NX</v>
          </cell>
          <cell r="C526" t="str">
            <v>m</v>
          </cell>
          <cell r="D526">
            <v>354.2</v>
          </cell>
          <cell r="E526">
            <v>0</v>
          </cell>
          <cell r="F526">
            <v>354.2</v>
          </cell>
        </row>
        <row r="527">
          <cell r="A527">
            <v>52104</v>
          </cell>
          <cell r="B527" t="str">
            <v>Perfuração / Dreno / Tirante em Rocha Sã D=HX</v>
          </cell>
          <cell r="C527" t="str">
            <v>m</v>
          </cell>
          <cell r="D527">
            <v>409.2</v>
          </cell>
          <cell r="E527">
            <v>0</v>
          </cell>
          <cell r="F527">
            <v>409.2</v>
          </cell>
        </row>
        <row r="528">
          <cell r="A528">
            <v>52200</v>
          </cell>
          <cell r="B528" t="str">
            <v>Mobilização/Transporte/Instalação de Equipamento / Equipe</v>
          </cell>
          <cell r="D528">
            <v>0</v>
          </cell>
          <cell r="E528">
            <v>0</v>
          </cell>
        </row>
        <row r="529">
          <cell r="A529">
            <v>52201</v>
          </cell>
          <cell r="B529" t="str">
            <v>Mobilização/Transporte/Instalação de Equipamento / Equipe</v>
          </cell>
          <cell r="C529" t="str">
            <v>un</v>
          </cell>
          <cell r="D529">
            <v>4590</v>
          </cell>
          <cell r="E529">
            <v>0</v>
          </cell>
          <cell r="F529">
            <v>4590</v>
          </cell>
        </row>
        <row r="530">
          <cell r="A530">
            <v>60000</v>
          </cell>
          <cell r="B530" t="str">
            <v>Sinalização / Elementos de Segurança</v>
          </cell>
          <cell r="D530">
            <v>0</v>
          </cell>
          <cell r="E530">
            <v>0</v>
          </cell>
        </row>
        <row r="531">
          <cell r="A531">
            <v>60100</v>
          </cell>
          <cell r="B531" t="str">
            <v>Pintura de Faixa (Sinalização Horizontal)</v>
          </cell>
          <cell r="D531">
            <v>0</v>
          </cell>
          <cell r="E531">
            <v>0</v>
          </cell>
        </row>
        <row r="532">
          <cell r="A532">
            <v>60101</v>
          </cell>
          <cell r="B532" t="str">
            <v>Pintura com Tinta Acrílica - Mecânica - Sinalização Horizontal</v>
          </cell>
          <cell r="C532" t="str">
            <v>m²</v>
          </cell>
          <cell r="D532">
            <v>9.41</v>
          </cell>
          <cell r="E532">
            <v>0</v>
          </cell>
          <cell r="F532">
            <v>9.41</v>
          </cell>
        </row>
        <row r="533">
          <cell r="A533">
            <v>60102</v>
          </cell>
          <cell r="B533" t="str">
            <v>Pintura com Tinta Acrílica - Mecânica - Conforme OP-06/21/22/23</v>
          </cell>
          <cell r="C533" t="str">
            <v>m²</v>
          </cell>
          <cell r="D533">
            <v>16.61</v>
          </cell>
          <cell r="E533">
            <v>0</v>
          </cell>
          <cell r="F533">
            <v>16.61</v>
          </cell>
        </row>
        <row r="534">
          <cell r="A534">
            <v>60103</v>
          </cell>
          <cell r="B534" t="str">
            <v>Pintura com Tinta Acrílica - Manual - Conforme OP-06/21/22/23</v>
          </cell>
          <cell r="C534" t="str">
            <v>m²</v>
          </cell>
          <cell r="D534">
            <v>22.18</v>
          </cell>
          <cell r="E534">
            <v>0</v>
          </cell>
          <cell r="F534">
            <v>22.18</v>
          </cell>
        </row>
        <row r="535">
          <cell r="A535">
            <v>60104</v>
          </cell>
          <cell r="B535" t="str">
            <v>Pintura Termoplástica Refletiva por Aspersão - Mecânica</v>
          </cell>
          <cell r="C535" t="str">
            <v>m²</v>
          </cell>
          <cell r="D535">
            <v>20.66</v>
          </cell>
          <cell r="E535">
            <v>0</v>
          </cell>
          <cell r="F535">
            <v>20.66</v>
          </cell>
        </row>
        <row r="536">
          <cell r="A536">
            <v>60105</v>
          </cell>
          <cell r="B536" t="str">
            <v>Pintura Termoplástica Refletiva por Extrusão - Manual</v>
          </cell>
          <cell r="C536" t="str">
            <v>m²</v>
          </cell>
          <cell r="D536">
            <v>24.3</v>
          </cell>
          <cell r="E536">
            <v>0</v>
          </cell>
          <cell r="F536">
            <v>24.3</v>
          </cell>
        </row>
        <row r="537">
          <cell r="A537">
            <v>60106</v>
          </cell>
          <cell r="B537" t="str">
            <v>Remoção de Pintura Demarcatória da Via</v>
          </cell>
          <cell r="C537" t="str">
            <v>m²</v>
          </cell>
          <cell r="D537">
            <v>15.58</v>
          </cell>
          <cell r="E537">
            <v>0</v>
          </cell>
          <cell r="F537">
            <v>15.58</v>
          </cell>
        </row>
        <row r="538">
          <cell r="A538">
            <v>60200</v>
          </cell>
          <cell r="B538" t="str">
            <v>Taxa Refletiva (Sinalização Horizontal)</v>
          </cell>
          <cell r="D538">
            <v>0</v>
          </cell>
          <cell r="E538">
            <v>0</v>
          </cell>
        </row>
        <row r="539">
          <cell r="A539">
            <v>60201</v>
          </cell>
          <cell r="B539" t="str">
            <v>Taxa Refletiva Monodirecional</v>
          </cell>
          <cell r="C539" t="str">
            <v>un</v>
          </cell>
          <cell r="D539">
            <v>11.88</v>
          </cell>
          <cell r="E539">
            <v>0</v>
          </cell>
          <cell r="F539">
            <v>11.88</v>
          </cell>
        </row>
        <row r="540">
          <cell r="A540">
            <v>60202</v>
          </cell>
          <cell r="B540" t="str">
            <v>Taxa Refletiva Bidirecional</v>
          </cell>
          <cell r="C540" t="str">
            <v>un</v>
          </cell>
          <cell r="D540">
            <v>15.27</v>
          </cell>
          <cell r="E540">
            <v>0</v>
          </cell>
          <cell r="F540">
            <v>15.27</v>
          </cell>
        </row>
        <row r="541">
          <cell r="A541">
            <v>60203</v>
          </cell>
          <cell r="B541" t="str">
            <v>Tachão Refletiva Monodirecional</v>
          </cell>
          <cell r="C541" t="str">
            <v>un</v>
          </cell>
          <cell r="D541">
            <v>44.55</v>
          </cell>
          <cell r="E541">
            <v>0</v>
          </cell>
          <cell r="F541">
            <v>44.55</v>
          </cell>
        </row>
        <row r="542">
          <cell r="A542">
            <v>60204</v>
          </cell>
          <cell r="B542" t="str">
            <v>Tachão Refletiva Bidirecional</v>
          </cell>
          <cell r="C542" t="str">
            <v>un</v>
          </cell>
          <cell r="D542">
            <v>47.25</v>
          </cell>
          <cell r="E542">
            <v>0</v>
          </cell>
          <cell r="F542">
            <v>47.25</v>
          </cell>
        </row>
        <row r="543">
          <cell r="A543">
            <v>60205</v>
          </cell>
          <cell r="B543" t="str">
            <v>Remoção de Taxa Refletiva</v>
          </cell>
          <cell r="C543" t="str">
            <v>un</v>
          </cell>
          <cell r="D543">
            <v>3.38</v>
          </cell>
          <cell r="E543">
            <v>0</v>
          </cell>
          <cell r="F543">
            <v>3.38</v>
          </cell>
        </row>
        <row r="544">
          <cell r="A544">
            <v>60206</v>
          </cell>
          <cell r="B544" t="str">
            <v>Taxa Refletiva Bidirecional Tipo I - Repo. Descont.</v>
          </cell>
          <cell r="C544" t="str">
            <v>un</v>
          </cell>
          <cell r="D544">
            <v>18.21</v>
          </cell>
          <cell r="E544">
            <v>1.08</v>
          </cell>
          <cell r="F544">
            <v>19.29</v>
          </cell>
        </row>
        <row r="545">
          <cell r="A545">
            <v>60207</v>
          </cell>
          <cell r="B545" t="str">
            <v>Taxa Refletiva Monodirecional Tipo I - Repo. Descont.</v>
          </cell>
          <cell r="C545" t="str">
            <v>un</v>
          </cell>
          <cell r="D545">
            <v>15.27</v>
          </cell>
          <cell r="E545">
            <v>1.08</v>
          </cell>
          <cell r="F545">
            <v>16.350000000000001</v>
          </cell>
        </row>
        <row r="546">
          <cell r="A546">
            <v>60300</v>
          </cell>
          <cell r="B546" t="str">
            <v>Placas de Sinalização (Sinalização Vertical)</v>
          </cell>
          <cell r="D546">
            <v>0</v>
          </cell>
          <cell r="E546">
            <v>0</v>
          </cell>
        </row>
        <row r="547">
          <cell r="A547">
            <v>60301</v>
          </cell>
          <cell r="B547" t="str">
            <v>Placa de Alumínio GT+GT - Informação</v>
          </cell>
          <cell r="C547" t="str">
            <v>m²</v>
          </cell>
          <cell r="D547">
            <v>326.27999999999997</v>
          </cell>
          <cell r="E547">
            <v>64.27</v>
          </cell>
          <cell r="F547">
            <v>390.54999999999995</v>
          </cell>
        </row>
        <row r="548">
          <cell r="A548">
            <v>60302</v>
          </cell>
          <cell r="B548" t="str">
            <v>Placa de Alumínio GT+Sotchlite - Regulamentação / Advertência</v>
          </cell>
          <cell r="C548" t="str">
            <v>m²</v>
          </cell>
          <cell r="D548">
            <v>326.27999999999997</v>
          </cell>
          <cell r="E548">
            <v>33.36</v>
          </cell>
          <cell r="F548">
            <v>359.64</v>
          </cell>
        </row>
        <row r="549">
          <cell r="A549">
            <v>60303</v>
          </cell>
          <cell r="B549" t="str">
            <v>Placa de Implantação - Sinalização Provisória - Mensagem FT/GT</v>
          </cell>
          <cell r="C549" t="str">
            <v>m²</v>
          </cell>
          <cell r="D549">
            <v>101.17</v>
          </cell>
          <cell r="E549">
            <v>58.86</v>
          </cell>
          <cell r="F549">
            <v>160.03</v>
          </cell>
        </row>
        <row r="550">
          <cell r="A550">
            <v>60304</v>
          </cell>
          <cell r="B550" t="str">
            <v>Colocação de Placas para Sinalização Vertical</v>
          </cell>
          <cell r="C550" t="str">
            <v>m²</v>
          </cell>
          <cell r="D550">
            <v>20.260000000000002</v>
          </cell>
          <cell r="E550">
            <v>14.43</v>
          </cell>
          <cell r="F550">
            <v>34.69</v>
          </cell>
        </row>
        <row r="551">
          <cell r="A551">
            <v>60400</v>
          </cell>
          <cell r="B551" t="str">
            <v>Pórticos / Semi-Pórticos</v>
          </cell>
          <cell r="D551">
            <v>0</v>
          </cell>
          <cell r="E551">
            <v>0</v>
          </cell>
        </row>
        <row r="552">
          <cell r="A552">
            <v>60401</v>
          </cell>
          <cell r="B552" t="str">
            <v>Pórtico Vão 15,20m - Fornecimento / Transporte</v>
          </cell>
          <cell r="C552" t="str">
            <v>un</v>
          </cell>
          <cell r="D552">
            <v>14690</v>
          </cell>
          <cell r="E552">
            <v>0</v>
          </cell>
          <cell r="F552">
            <v>14690</v>
          </cell>
        </row>
        <row r="553">
          <cell r="A553">
            <v>60402</v>
          </cell>
          <cell r="B553" t="str">
            <v>Pórtico Vão 18,80m - Fornecimento / Transporte</v>
          </cell>
          <cell r="C553" t="str">
            <v>un</v>
          </cell>
          <cell r="D553">
            <v>18138.009999999998</v>
          </cell>
          <cell r="E553">
            <v>0</v>
          </cell>
          <cell r="F553">
            <v>18138.009999999998</v>
          </cell>
        </row>
        <row r="554">
          <cell r="A554">
            <v>60403</v>
          </cell>
          <cell r="B554" t="str">
            <v>Pórtico Vão 22,40m - Fornecimento / Transporte</v>
          </cell>
          <cell r="C554" t="str">
            <v>un</v>
          </cell>
          <cell r="D554">
            <v>20809.990000000002</v>
          </cell>
          <cell r="E554">
            <v>0</v>
          </cell>
          <cell r="F554">
            <v>20809.990000000002</v>
          </cell>
        </row>
        <row r="555">
          <cell r="A555">
            <v>60404</v>
          </cell>
          <cell r="B555" t="str">
            <v>Pórtico Vão 15,20m - Implantação</v>
          </cell>
          <cell r="C555" t="str">
            <v>un</v>
          </cell>
          <cell r="D555">
            <v>2462.5100000000002</v>
          </cell>
          <cell r="E555">
            <v>0</v>
          </cell>
          <cell r="F555">
            <v>2462.5100000000002</v>
          </cell>
        </row>
        <row r="556">
          <cell r="A556">
            <v>60405</v>
          </cell>
          <cell r="B556" t="str">
            <v>Pórtico Vão 18,80m - Implantação</v>
          </cell>
          <cell r="C556" t="str">
            <v>un</v>
          </cell>
          <cell r="D556">
            <v>2707.83</v>
          </cell>
          <cell r="E556">
            <v>0</v>
          </cell>
          <cell r="F556">
            <v>2707.83</v>
          </cell>
        </row>
        <row r="557">
          <cell r="A557">
            <v>60406</v>
          </cell>
          <cell r="B557" t="str">
            <v>Pórtico Vão 22,40m - Implantação</v>
          </cell>
          <cell r="C557" t="str">
            <v>un</v>
          </cell>
          <cell r="D557">
            <v>2957.5</v>
          </cell>
          <cell r="E557">
            <v>0</v>
          </cell>
          <cell r="F557">
            <v>2957.5</v>
          </cell>
        </row>
        <row r="558">
          <cell r="A558">
            <v>60407</v>
          </cell>
          <cell r="B558" t="str">
            <v>Semi-Pórtico Balanço 5,10m - Fornecimento / Transporte</v>
          </cell>
          <cell r="C558" t="str">
            <v>un</v>
          </cell>
          <cell r="D558">
            <v>6976.99</v>
          </cell>
          <cell r="E558">
            <v>0</v>
          </cell>
          <cell r="F558">
            <v>6976.99</v>
          </cell>
        </row>
        <row r="559">
          <cell r="A559">
            <v>60408</v>
          </cell>
          <cell r="B559" t="str">
            <v>Semi-Pórtico Balanço 8,60m - Fornecimento / Transporte</v>
          </cell>
          <cell r="C559" t="str">
            <v>un</v>
          </cell>
          <cell r="D559">
            <v>11372</v>
          </cell>
          <cell r="E559">
            <v>0</v>
          </cell>
          <cell r="F559">
            <v>11372</v>
          </cell>
        </row>
        <row r="560">
          <cell r="A560">
            <v>60409</v>
          </cell>
          <cell r="B560" t="str">
            <v>Semi-Pórtico Balanço Duplo 5,10m - Fornecimento / Transporte</v>
          </cell>
          <cell r="C560" t="str">
            <v>un</v>
          </cell>
          <cell r="D560">
            <v>12267.45</v>
          </cell>
          <cell r="E560">
            <v>0</v>
          </cell>
          <cell r="F560">
            <v>12267.45</v>
          </cell>
        </row>
        <row r="561">
          <cell r="A561">
            <v>60410</v>
          </cell>
          <cell r="B561" t="str">
            <v>Semi-Pórtico Balanço 5,10m - Implantação</v>
          </cell>
          <cell r="C561" t="str">
            <v>un</v>
          </cell>
          <cell r="D561">
            <v>1282.5</v>
          </cell>
          <cell r="E561">
            <v>0</v>
          </cell>
          <cell r="F561">
            <v>1282.5</v>
          </cell>
        </row>
        <row r="562">
          <cell r="A562">
            <v>60411</v>
          </cell>
          <cell r="B562" t="str">
            <v>Semi-Pórtico Balanço 8,60m - Implantação</v>
          </cell>
          <cell r="C562" t="str">
            <v>un</v>
          </cell>
          <cell r="D562">
            <v>1780</v>
          </cell>
          <cell r="E562">
            <v>0</v>
          </cell>
          <cell r="F562">
            <v>1780</v>
          </cell>
        </row>
        <row r="563">
          <cell r="A563">
            <v>60500</v>
          </cell>
          <cell r="B563" t="str">
            <v>Suportes para Fixação de Placas</v>
          </cell>
          <cell r="D563">
            <v>0</v>
          </cell>
          <cell r="E563">
            <v>0</v>
          </cell>
        </row>
        <row r="564">
          <cell r="A564">
            <v>60501</v>
          </cell>
          <cell r="B564" t="str">
            <v>Suporte de Madeira 0,10 x 0,10m</v>
          </cell>
          <cell r="C564" t="str">
            <v>m</v>
          </cell>
          <cell r="D564">
            <v>8.75</v>
          </cell>
          <cell r="E564">
            <v>1.89</v>
          </cell>
          <cell r="F564">
            <v>10.64</v>
          </cell>
        </row>
        <row r="565">
          <cell r="A565">
            <v>60502</v>
          </cell>
          <cell r="B565" t="str">
            <v>Suporte de Perfil Metálico Galvanizado</v>
          </cell>
          <cell r="C565" t="str">
            <v>kg</v>
          </cell>
          <cell r="D565">
            <v>3.71</v>
          </cell>
          <cell r="E565">
            <v>1.49</v>
          </cell>
          <cell r="F565">
            <v>5.2</v>
          </cell>
        </row>
        <row r="566">
          <cell r="A566">
            <v>60503</v>
          </cell>
          <cell r="B566" t="str">
            <v>Suporte de Tubo Galvanizado D=2 1/2"</v>
          </cell>
          <cell r="C566" t="str">
            <v>m</v>
          </cell>
          <cell r="D566">
            <v>20.67</v>
          </cell>
          <cell r="E566">
            <v>3.71</v>
          </cell>
          <cell r="F566">
            <v>24.380000000000003</v>
          </cell>
        </row>
        <row r="567">
          <cell r="A567">
            <v>60504</v>
          </cell>
          <cell r="B567" t="str">
            <v>Suporte de Tubo Galvanizado D=3"</v>
          </cell>
          <cell r="C567" t="str">
            <v>m</v>
          </cell>
          <cell r="D567">
            <v>26.07</v>
          </cell>
          <cell r="E567">
            <v>3.71</v>
          </cell>
          <cell r="F567">
            <v>29.78</v>
          </cell>
        </row>
        <row r="568">
          <cell r="A568">
            <v>60600</v>
          </cell>
          <cell r="B568" t="str">
            <v>Defensas Metálicas</v>
          </cell>
          <cell r="D568">
            <v>0</v>
          </cell>
          <cell r="E568">
            <v>0</v>
          </cell>
        </row>
        <row r="569">
          <cell r="A569">
            <v>60601</v>
          </cell>
          <cell r="B569" t="str">
            <v>Defensa Metálica Maleável Simples - Fornecimento</v>
          </cell>
          <cell r="C569" t="str">
            <v>m</v>
          </cell>
          <cell r="D569">
            <v>77.5</v>
          </cell>
          <cell r="E569">
            <v>0</v>
          </cell>
          <cell r="F569">
            <v>77.5</v>
          </cell>
        </row>
        <row r="570">
          <cell r="A570">
            <v>60602</v>
          </cell>
          <cell r="B570" t="str">
            <v>Defensa Metálica Maleável Dupla - Fornecimento</v>
          </cell>
          <cell r="C570" t="str">
            <v>m</v>
          </cell>
          <cell r="D570">
            <v>95.86</v>
          </cell>
          <cell r="E570">
            <v>0</v>
          </cell>
          <cell r="F570">
            <v>95.86</v>
          </cell>
        </row>
        <row r="571">
          <cell r="A571">
            <v>60603</v>
          </cell>
          <cell r="B571" t="str">
            <v>Defensa Metálica Maleável Simples - Implantação</v>
          </cell>
          <cell r="C571" t="str">
            <v>m</v>
          </cell>
          <cell r="D571">
            <v>20.440000000000001</v>
          </cell>
          <cell r="E571">
            <v>0</v>
          </cell>
          <cell r="F571">
            <v>20.440000000000001</v>
          </cell>
        </row>
        <row r="572">
          <cell r="A572">
            <v>60604</v>
          </cell>
          <cell r="B572" t="str">
            <v>Defensa Metálica Maleável Dupla - Implantação</v>
          </cell>
          <cell r="C572" t="str">
            <v>m</v>
          </cell>
          <cell r="D572">
            <v>26.87</v>
          </cell>
          <cell r="E572">
            <v>0</v>
          </cell>
          <cell r="F572">
            <v>26.87</v>
          </cell>
        </row>
        <row r="573">
          <cell r="A573">
            <v>60605</v>
          </cell>
          <cell r="B573" t="str">
            <v>Remoção/Transporte/Reinstalação de Defensa Metálica Maleável Simples</v>
          </cell>
          <cell r="C573" t="str">
            <v>m</v>
          </cell>
          <cell r="D573">
            <v>26.46</v>
          </cell>
          <cell r="E573">
            <v>18.64</v>
          </cell>
          <cell r="F573">
            <v>45.1</v>
          </cell>
        </row>
        <row r="574">
          <cell r="A574">
            <v>60606</v>
          </cell>
          <cell r="B574" t="str">
            <v>Remoção/Transporte/Reinstalação de Defensa Metálica Maleável Dupla</v>
          </cell>
          <cell r="C574" t="str">
            <v>m</v>
          </cell>
          <cell r="D574">
            <v>31.78</v>
          </cell>
          <cell r="E574">
            <v>22.36</v>
          </cell>
          <cell r="F574">
            <v>54.14</v>
          </cell>
        </row>
        <row r="575">
          <cell r="A575">
            <v>60607</v>
          </cell>
          <cell r="B575" t="str">
            <v>Remoção de Defensa Metálica Maleável Simples</v>
          </cell>
          <cell r="C575" t="str">
            <v>m</v>
          </cell>
          <cell r="D575">
            <v>10.4</v>
          </cell>
          <cell r="E575">
            <v>9.34</v>
          </cell>
          <cell r="F575">
            <v>19.740000000000002</v>
          </cell>
        </row>
        <row r="576">
          <cell r="A576">
            <v>60608</v>
          </cell>
          <cell r="B576" t="str">
            <v>Remoção de Defensa Metálica Maleável Dupla</v>
          </cell>
          <cell r="C576" t="str">
            <v>m</v>
          </cell>
          <cell r="D576">
            <v>11.84</v>
          </cell>
          <cell r="E576">
            <v>10.64</v>
          </cell>
          <cell r="F576">
            <v>22.48</v>
          </cell>
        </row>
        <row r="577">
          <cell r="A577">
            <v>60700</v>
          </cell>
          <cell r="B577" t="str">
            <v>Barreira Rígida de Concreto</v>
          </cell>
          <cell r="D577">
            <v>0</v>
          </cell>
          <cell r="E577">
            <v>0</v>
          </cell>
        </row>
        <row r="578">
          <cell r="A578">
            <v>60701</v>
          </cell>
          <cell r="B578" t="str">
            <v>Guarda Corpo de Concreto Tipo Dersa</v>
          </cell>
          <cell r="C578" t="str">
            <v>m</v>
          </cell>
          <cell r="D578">
            <v>248.62</v>
          </cell>
          <cell r="E578">
            <v>0</v>
          </cell>
          <cell r="F578">
            <v>248.62</v>
          </cell>
        </row>
        <row r="579">
          <cell r="A579">
            <v>60702</v>
          </cell>
          <cell r="B579" t="str">
            <v>Barreira Rígida de Concreto Armado Simples - Baixa</v>
          </cell>
          <cell r="C579" t="str">
            <v>m</v>
          </cell>
          <cell r="D579">
            <v>100.7</v>
          </cell>
          <cell r="E579">
            <v>0</v>
          </cell>
          <cell r="F579">
            <v>100.7</v>
          </cell>
        </row>
        <row r="580">
          <cell r="A580">
            <v>60703</v>
          </cell>
          <cell r="B580" t="str">
            <v>Barreira Rígida de Concreto Armado Simples - Alta</v>
          </cell>
          <cell r="C580" t="str">
            <v>m</v>
          </cell>
          <cell r="D580">
            <v>160.83000000000001</v>
          </cell>
          <cell r="E580">
            <v>0</v>
          </cell>
          <cell r="F580">
            <v>160.83000000000001</v>
          </cell>
        </row>
        <row r="581">
          <cell r="A581">
            <v>60704</v>
          </cell>
          <cell r="B581" t="str">
            <v>Barreira Rígida de Concreto Armado Simples - Ref. Baixa</v>
          </cell>
          <cell r="C581" t="str">
            <v>m</v>
          </cell>
          <cell r="D581">
            <v>125.33</v>
          </cell>
          <cell r="E581">
            <v>0</v>
          </cell>
          <cell r="F581">
            <v>125.33</v>
          </cell>
        </row>
        <row r="582">
          <cell r="A582">
            <v>60705</v>
          </cell>
          <cell r="B582" t="str">
            <v>Barreira Rígida de Concreto Armado Dupla - Baixa</v>
          </cell>
          <cell r="C582" t="str">
            <v>m</v>
          </cell>
          <cell r="D582">
            <v>143.09</v>
          </cell>
          <cell r="E582">
            <v>0</v>
          </cell>
          <cell r="F582">
            <v>143.09</v>
          </cell>
        </row>
        <row r="583">
          <cell r="A583">
            <v>60706</v>
          </cell>
          <cell r="B583" t="str">
            <v>Barreira Rígida de Concreto Armado Dupla - Alta</v>
          </cell>
          <cell r="C583" t="str">
            <v>m</v>
          </cell>
          <cell r="D583">
            <v>212.29</v>
          </cell>
          <cell r="E583">
            <v>0</v>
          </cell>
          <cell r="F583">
            <v>212.29</v>
          </cell>
        </row>
        <row r="584">
          <cell r="A584">
            <v>60707</v>
          </cell>
          <cell r="B584" t="str">
            <v>Barreira Rígida de Concreto Armado Simples - Assimétrica</v>
          </cell>
          <cell r="C584" t="str">
            <v>m</v>
          </cell>
          <cell r="D584">
            <v>187.23</v>
          </cell>
          <cell r="E584">
            <v>0</v>
          </cell>
          <cell r="F584">
            <v>187.23</v>
          </cell>
        </row>
        <row r="585">
          <cell r="A585">
            <v>60800</v>
          </cell>
          <cell r="B585" t="str">
            <v>Terminais de Concreto Armado para Barreiras</v>
          </cell>
          <cell r="D585">
            <v>0</v>
          </cell>
          <cell r="E585">
            <v>0</v>
          </cell>
        </row>
        <row r="586">
          <cell r="A586">
            <v>60801</v>
          </cell>
          <cell r="B586" t="str">
            <v>Terminais/Deflexão - Barreira Simples Baixa</v>
          </cell>
          <cell r="C586" t="str">
            <v>un</v>
          </cell>
          <cell r="D586">
            <v>183.88</v>
          </cell>
          <cell r="E586">
            <v>0</v>
          </cell>
          <cell r="F586">
            <v>183.88</v>
          </cell>
        </row>
        <row r="587">
          <cell r="A587">
            <v>60802</v>
          </cell>
          <cell r="B587" t="str">
            <v>Terminais/Deflexão - Barreira Simples Alta</v>
          </cell>
          <cell r="C587" t="str">
            <v>un</v>
          </cell>
          <cell r="D587">
            <v>390.04</v>
          </cell>
          <cell r="E587">
            <v>0</v>
          </cell>
          <cell r="F587">
            <v>390.04</v>
          </cell>
        </row>
        <row r="588">
          <cell r="A588">
            <v>60803</v>
          </cell>
          <cell r="B588" t="str">
            <v>Terminais/Reto - Barreira Simples Baixa</v>
          </cell>
          <cell r="C588" t="str">
            <v>un</v>
          </cell>
          <cell r="D588">
            <v>550.95000000000005</v>
          </cell>
          <cell r="E588">
            <v>0</v>
          </cell>
          <cell r="F588">
            <v>550.95000000000005</v>
          </cell>
        </row>
        <row r="589">
          <cell r="A589">
            <v>60804</v>
          </cell>
          <cell r="B589" t="str">
            <v>Terminais/Reto - Barreira Simples Alta</v>
          </cell>
          <cell r="C589" t="str">
            <v>un</v>
          </cell>
          <cell r="D589">
            <v>743.35</v>
          </cell>
          <cell r="E589">
            <v>0</v>
          </cell>
          <cell r="F589">
            <v>743.35</v>
          </cell>
        </row>
        <row r="590">
          <cell r="A590">
            <v>60805</v>
          </cell>
          <cell r="B590" t="str">
            <v>Terminais/Reto - Barreira Dupla Baixa</v>
          </cell>
          <cell r="C590" t="str">
            <v>un</v>
          </cell>
          <cell r="D590">
            <v>803.8</v>
          </cell>
          <cell r="E590">
            <v>0</v>
          </cell>
          <cell r="F590">
            <v>803.8</v>
          </cell>
        </row>
        <row r="591">
          <cell r="A591">
            <v>60806</v>
          </cell>
          <cell r="B591" t="str">
            <v>Terminais/Reto - Barreira Dupla Alta</v>
          </cell>
          <cell r="C591" t="str">
            <v>un</v>
          </cell>
          <cell r="D591">
            <v>1066.53</v>
          </cell>
          <cell r="E591">
            <v>0</v>
          </cell>
          <cell r="F591">
            <v>1066.53</v>
          </cell>
        </row>
        <row r="592">
          <cell r="A592">
            <v>70000</v>
          </cell>
          <cell r="B592" t="str">
            <v>Revestimento Vegetal</v>
          </cell>
          <cell r="D592">
            <v>0</v>
          </cell>
          <cell r="E592">
            <v>0</v>
          </cell>
        </row>
        <row r="593">
          <cell r="A593">
            <v>70100</v>
          </cell>
          <cell r="B593" t="str">
            <v>Plantio</v>
          </cell>
          <cell r="D593">
            <v>0</v>
          </cell>
          <cell r="E593">
            <v>0</v>
          </cell>
        </row>
        <row r="594">
          <cell r="A594">
            <v>70101</v>
          </cell>
          <cell r="B594" t="str">
            <v>Plantio de Grama em Placas</v>
          </cell>
          <cell r="C594" t="str">
            <v>m²</v>
          </cell>
          <cell r="D594">
            <v>3.19</v>
          </cell>
          <cell r="E594">
            <v>0.62</v>
          </cell>
          <cell r="F594">
            <v>3.81</v>
          </cell>
        </row>
        <row r="595">
          <cell r="A595">
            <v>70102</v>
          </cell>
          <cell r="B595" t="str">
            <v>Plantio de Grama pelo Processo de Hidrossemeadura</v>
          </cell>
          <cell r="C595" t="str">
            <v>m²</v>
          </cell>
          <cell r="D595">
            <v>0.84</v>
          </cell>
          <cell r="E595">
            <v>0.12</v>
          </cell>
          <cell r="F595">
            <v>0.96</v>
          </cell>
        </row>
        <row r="596">
          <cell r="A596">
            <v>70200</v>
          </cell>
          <cell r="B596" t="str">
            <v>Poda</v>
          </cell>
          <cell r="D596">
            <v>0</v>
          </cell>
          <cell r="E596">
            <v>0</v>
          </cell>
        </row>
        <row r="597">
          <cell r="A597">
            <v>70201</v>
          </cell>
          <cell r="B597" t="str">
            <v>Poda Manual</v>
          </cell>
          <cell r="C597" t="str">
            <v>m²</v>
          </cell>
          <cell r="D597">
            <v>7.0000000000000007E-2</v>
          </cell>
          <cell r="E597">
            <v>0.24</v>
          </cell>
          <cell r="F597">
            <v>0.31</v>
          </cell>
        </row>
        <row r="598">
          <cell r="A598">
            <v>70202</v>
          </cell>
          <cell r="B598" t="str">
            <v>Poda Mecanizada</v>
          </cell>
          <cell r="C598" t="str">
            <v>m²</v>
          </cell>
          <cell r="D598">
            <v>0.04</v>
          </cell>
          <cell r="E598">
            <v>0.03</v>
          </cell>
          <cell r="F598">
            <v>7.0000000000000007E-2</v>
          </cell>
        </row>
        <row r="599">
          <cell r="A599">
            <v>70203</v>
          </cell>
          <cell r="B599" t="str">
            <v>Capina Manual - Incluindo Amont. / Carga / Descarga</v>
          </cell>
          <cell r="C599" t="str">
            <v>m²</v>
          </cell>
          <cell r="D599">
            <v>0.09</v>
          </cell>
          <cell r="E599">
            <v>0.28000000000000003</v>
          </cell>
          <cell r="F599">
            <v>0.37</v>
          </cell>
        </row>
        <row r="600">
          <cell r="A600">
            <v>70300</v>
          </cell>
          <cell r="B600" t="str">
            <v>Aplicação de Herbicida</v>
          </cell>
          <cell r="D600">
            <v>0</v>
          </cell>
          <cell r="E600">
            <v>0</v>
          </cell>
        </row>
        <row r="601">
          <cell r="A601">
            <v>70301</v>
          </cell>
          <cell r="B601" t="str">
            <v>Aplicação de Herbicida - Área/Contin./Baixo/Efeit./Resid.</v>
          </cell>
          <cell r="C601" t="str">
            <v>l</v>
          </cell>
          <cell r="D601">
            <v>0.49</v>
          </cell>
          <cell r="E601">
            <v>0.15</v>
          </cell>
          <cell r="F601">
            <v>0.64</v>
          </cell>
        </row>
        <row r="602">
          <cell r="A602">
            <v>70302</v>
          </cell>
          <cell r="B602" t="str">
            <v>Aplicação de Herbicida - Área/Contin./Alto/Efeit./Resid.</v>
          </cell>
          <cell r="C602" t="str">
            <v>l</v>
          </cell>
          <cell r="D602">
            <v>0.47</v>
          </cell>
          <cell r="E602">
            <v>0</v>
          </cell>
          <cell r="F602">
            <v>0.47</v>
          </cell>
        </row>
        <row r="603">
          <cell r="A603">
            <v>80000</v>
          </cell>
          <cell r="B603" t="str">
            <v>Conservação de Rodovia</v>
          </cell>
          <cell r="D603">
            <v>0</v>
          </cell>
          <cell r="E603">
            <v>0</v>
          </cell>
        </row>
        <row r="604">
          <cell r="A604">
            <v>80100</v>
          </cell>
          <cell r="B604" t="str">
            <v>Escavação</v>
          </cell>
          <cell r="D604">
            <v>0</v>
          </cell>
          <cell r="E604">
            <v>0</v>
          </cell>
        </row>
        <row r="605">
          <cell r="A605">
            <v>80101</v>
          </cell>
          <cell r="B605" t="str">
            <v>Escavação/Carga/Descarga de Material - Trator+Pá - Med. Caminhão</v>
          </cell>
          <cell r="C605" t="str">
            <v>m³</v>
          </cell>
          <cell r="D605">
            <v>1.49</v>
          </cell>
          <cell r="E605">
            <v>0.34</v>
          </cell>
          <cell r="F605">
            <v>1.83</v>
          </cell>
        </row>
        <row r="606">
          <cell r="A606">
            <v>80102</v>
          </cell>
          <cell r="B606" t="str">
            <v>Escavação Ref. Sub-Leito Solo Escolh.  - Med. Caminhão</v>
          </cell>
          <cell r="C606" t="str">
            <v>m³</v>
          </cell>
          <cell r="D606">
            <v>2.25</v>
          </cell>
          <cell r="E606">
            <v>0</v>
          </cell>
          <cell r="F606">
            <v>2.25</v>
          </cell>
        </row>
        <row r="607">
          <cell r="A607">
            <v>80200</v>
          </cell>
          <cell r="B607" t="str">
            <v>Material Medido no Caminhão</v>
          </cell>
          <cell r="D607">
            <v>0</v>
          </cell>
          <cell r="E607">
            <v>0</v>
          </cell>
        </row>
        <row r="608">
          <cell r="A608">
            <v>80201</v>
          </cell>
          <cell r="B608" t="str">
            <v>Fornecimento de Areia Lavada - Med. Caminhão</v>
          </cell>
          <cell r="C608" t="str">
            <v>m³</v>
          </cell>
          <cell r="D608">
            <v>33.6</v>
          </cell>
          <cell r="E608">
            <v>0</v>
          </cell>
          <cell r="F608">
            <v>33.6</v>
          </cell>
        </row>
        <row r="609">
          <cell r="A609">
            <v>80202</v>
          </cell>
          <cell r="B609" t="str">
            <v>Fornecimento de Pedra Britada  1 e 2 - Med. Caminhão</v>
          </cell>
          <cell r="C609" t="str">
            <v>m³</v>
          </cell>
          <cell r="D609">
            <v>31.9</v>
          </cell>
          <cell r="E609">
            <v>0</v>
          </cell>
          <cell r="F609">
            <v>31.9</v>
          </cell>
        </row>
        <row r="610">
          <cell r="A610">
            <v>80203</v>
          </cell>
          <cell r="B610" t="str">
            <v>Fornecimento de Pedra Britada  1 - Med. Caminhão</v>
          </cell>
          <cell r="C610" t="str">
            <v>m³</v>
          </cell>
          <cell r="D610">
            <v>31.9</v>
          </cell>
          <cell r="E610">
            <v>0</v>
          </cell>
          <cell r="F610">
            <v>31.9</v>
          </cell>
        </row>
        <row r="611">
          <cell r="A611">
            <v>80204</v>
          </cell>
          <cell r="B611" t="str">
            <v>Fornecimento de Pedra Britada  2 - Med. Caminhão</v>
          </cell>
          <cell r="C611" t="str">
            <v>m³</v>
          </cell>
          <cell r="D611">
            <v>31.9</v>
          </cell>
          <cell r="E611">
            <v>0</v>
          </cell>
          <cell r="F611">
            <v>31.9</v>
          </cell>
        </row>
        <row r="612">
          <cell r="A612">
            <v>80205</v>
          </cell>
          <cell r="B612" t="str">
            <v>Fornecimento de Pedra Britada  3 - Med. Caminhão</v>
          </cell>
          <cell r="C612" t="str">
            <v>m³</v>
          </cell>
          <cell r="D612">
            <v>28.35</v>
          </cell>
          <cell r="E612">
            <v>0</v>
          </cell>
          <cell r="F612">
            <v>28.35</v>
          </cell>
        </row>
        <row r="613">
          <cell r="A613">
            <v>80206</v>
          </cell>
          <cell r="B613" t="str">
            <v>Fornecimento de Pedra Britada  4 - Med. Caminhão</v>
          </cell>
          <cell r="C613" t="str">
            <v>m³</v>
          </cell>
          <cell r="D613">
            <v>28.35</v>
          </cell>
          <cell r="E613">
            <v>0</v>
          </cell>
          <cell r="F613">
            <v>28.35</v>
          </cell>
        </row>
        <row r="614">
          <cell r="A614">
            <v>80207</v>
          </cell>
          <cell r="B614" t="str">
            <v>Fornecimento de Pedra Rachão - Med. Caminhão</v>
          </cell>
          <cell r="C614" t="str">
            <v>m³</v>
          </cell>
          <cell r="D614">
            <v>25.52</v>
          </cell>
          <cell r="E614">
            <v>0</v>
          </cell>
          <cell r="F614">
            <v>25.52</v>
          </cell>
        </row>
        <row r="615">
          <cell r="A615">
            <v>80208</v>
          </cell>
          <cell r="B615" t="str">
            <v>Fornecimento de Bica Corrida - Med. Caminhão</v>
          </cell>
          <cell r="C615" t="str">
            <v>m³</v>
          </cell>
          <cell r="D615">
            <v>28.35</v>
          </cell>
          <cell r="E615">
            <v>0</v>
          </cell>
          <cell r="F615">
            <v>28.35</v>
          </cell>
        </row>
        <row r="616">
          <cell r="A616">
            <v>80300</v>
          </cell>
          <cell r="B616" t="str">
            <v>Compactação de Materiais</v>
          </cell>
          <cell r="D616">
            <v>0</v>
          </cell>
          <cell r="E616">
            <v>0</v>
          </cell>
        </row>
        <row r="617">
          <cell r="A617">
            <v>80301</v>
          </cell>
          <cell r="B617" t="str">
            <v>Compactação Mecânica de Aterro - Med. Caminhão</v>
          </cell>
          <cell r="C617" t="str">
            <v>m³</v>
          </cell>
          <cell r="D617">
            <v>0.73</v>
          </cell>
          <cell r="E617">
            <v>0.09</v>
          </cell>
          <cell r="F617">
            <v>0.82</v>
          </cell>
        </row>
        <row r="618">
          <cell r="A618">
            <v>80302</v>
          </cell>
          <cell r="B618" t="str">
            <v>Compactação Mat. Ref. Sub-Leito - Med. Caminhão</v>
          </cell>
          <cell r="C618" t="str">
            <v>m³</v>
          </cell>
          <cell r="D618">
            <v>0.72</v>
          </cell>
          <cell r="E618">
            <v>0.09</v>
          </cell>
          <cell r="F618">
            <v>0.80999999999999994</v>
          </cell>
        </row>
        <row r="619">
          <cell r="A619">
            <v>80400</v>
          </cell>
          <cell r="B619" t="str">
            <v>Recuperação do Pavimento</v>
          </cell>
          <cell r="D619">
            <v>0</v>
          </cell>
          <cell r="E619">
            <v>0</v>
          </cell>
        </row>
        <row r="620">
          <cell r="A620">
            <v>80401</v>
          </cell>
          <cell r="B620" t="str">
            <v>Correção de Depressão - Pavimento Flexível</v>
          </cell>
          <cell r="C620" t="str">
            <v>m³</v>
          </cell>
          <cell r="D620">
            <v>179.05</v>
          </cell>
          <cell r="E620">
            <v>21.21</v>
          </cell>
          <cell r="F620">
            <v>200.26000000000002</v>
          </cell>
        </row>
        <row r="621">
          <cell r="A621">
            <v>80402</v>
          </cell>
          <cell r="B621" t="str">
            <v>Panos com CBUQ Faixa B</v>
          </cell>
          <cell r="C621" t="str">
            <v>m³</v>
          </cell>
          <cell r="D621">
            <v>184.19</v>
          </cell>
          <cell r="E621">
            <v>2.73</v>
          </cell>
          <cell r="F621">
            <v>186.92</v>
          </cell>
        </row>
        <row r="622">
          <cell r="A622">
            <v>80403</v>
          </cell>
          <cell r="B622" t="str">
            <v>Remendo Pavimento Flexível à Frio - Camada Acabada</v>
          </cell>
          <cell r="C622" t="str">
            <v>m³</v>
          </cell>
          <cell r="D622">
            <v>185.83</v>
          </cell>
          <cell r="E622">
            <v>45.01</v>
          </cell>
          <cell r="F622">
            <v>230.84</v>
          </cell>
        </row>
        <row r="623">
          <cell r="A623">
            <v>80404</v>
          </cell>
          <cell r="B623" t="str">
            <v>Remendo Pavimento Flexível com CBUQ - Camada Acabada</v>
          </cell>
          <cell r="C623" t="str">
            <v>m³</v>
          </cell>
          <cell r="D623">
            <v>197.61</v>
          </cell>
          <cell r="E623">
            <v>45.01</v>
          </cell>
          <cell r="F623">
            <v>242.62</v>
          </cell>
        </row>
        <row r="624">
          <cell r="A624">
            <v>80405</v>
          </cell>
          <cell r="B624" t="str">
            <v>Fresagem de Pavimento E=5cm</v>
          </cell>
          <cell r="C624" t="str">
            <v>m²</v>
          </cell>
          <cell r="D624">
            <v>2.7</v>
          </cell>
          <cell r="E624">
            <v>0.34</v>
          </cell>
          <cell r="F624">
            <v>3.04</v>
          </cell>
        </row>
        <row r="625">
          <cell r="A625">
            <v>80500</v>
          </cell>
          <cell r="B625" t="str">
            <v>Limpeza de Dispositivos de Drenagem</v>
          </cell>
          <cell r="D625">
            <v>0</v>
          </cell>
          <cell r="E625">
            <v>0</v>
          </cell>
        </row>
        <row r="626">
          <cell r="A626">
            <v>80501</v>
          </cell>
          <cell r="B626" t="str">
            <v>Limpeza de Drenagem de Plataforma OP-02-38</v>
          </cell>
          <cell r="C626" t="str">
            <v>m</v>
          </cell>
          <cell r="D626">
            <v>0.36</v>
          </cell>
          <cell r="E626">
            <v>0.59</v>
          </cell>
          <cell r="F626">
            <v>0.95</v>
          </cell>
        </row>
        <row r="627">
          <cell r="A627">
            <v>80502</v>
          </cell>
          <cell r="B627" t="str">
            <v>Limpeza de Drenagem de Plataforma OP-02-37</v>
          </cell>
          <cell r="C627" t="str">
            <v>m</v>
          </cell>
          <cell r="D627">
            <v>0.15</v>
          </cell>
          <cell r="E627">
            <v>0.46</v>
          </cell>
          <cell r="F627">
            <v>0.61</v>
          </cell>
        </row>
        <row r="628">
          <cell r="A628">
            <v>80503</v>
          </cell>
          <cell r="B628" t="str">
            <v>Limpeza Mecânica de Bueiros D=0,40m</v>
          </cell>
          <cell r="C628" t="str">
            <v>m</v>
          </cell>
          <cell r="D628">
            <v>8.3800000000000008</v>
          </cell>
          <cell r="E628">
            <v>6.55</v>
          </cell>
          <cell r="F628">
            <v>14.93</v>
          </cell>
        </row>
        <row r="629">
          <cell r="A629">
            <v>80504</v>
          </cell>
          <cell r="B629" t="str">
            <v>Limpeza Mecânica de Bueiros D=0,60m</v>
          </cell>
          <cell r="C629" t="str">
            <v>m</v>
          </cell>
          <cell r="D629">
            <v>9.2100000000000009</v>
          </cell>
          <cell r="E629">
            <v>7.26</v>
          </cell>
          <cell r="F629">
            <v>16.47</v>
          </cell>
        </row>
        <row r="630">
          <cell r="A630">
            <v>80505</v>
          </cell>
          <cell r="B630" t="str">
            <v>Limpeza Mecânica de Bueiros D=0,80m</v>
          </cell>
          <cell r="C630" t="str">
            <v>m</v>
          </cell>
          <cell r="D630">
            <v>10.46</v>
          </cell>
          <cell r="E630">
            <v>8.2200000000000006</v>
          </cell>
          <cell r="F630">
            <v>18.68</v>
          </cell>
        </row>
        <row r="631">
          <cell r="A631">
            <v>80506</v>
          </cell>
          <cell r="B631" t="str">
            <v>Limpeza Mecânica de Bueiros D=1,00m</v>
          </cell>
          <cell r="C631" t="str">
            <v>m</v>
          </cell>
          <cell r="D631">
            <v>11.96</v>
          </cell>
          <cell r="E631">
            <v>9.3699999999999992</v>
          </cell>
          <cell r="F631">
            <v>21.33</v>
          </cell>
        </row>
        <row r="632">
          <cell r="A632">
            <v>80507</v>
          </cell>
          <cell r="B632" t="str">
            <v>Limpeza Mecânica de Canais / Corta-Rios, Incluindo Transporte até 5km</v>
          </cell>
          <cell r="C632" t="str">
            <v>m</v>
          </cell>
          <cell r="D632">
            <v>20.16</v>
          </cell>
          <cell r="E632">
            <v>1.46</v>
          </cell>
          <cell r="F632">
            <v>21.62</v>
          </cell>
        </row>
        <row r="633">
          <cell r="A633">
            <v>80508</v>
          </cell>
          <cell r="B633" t="str">
            <v>Limpeza de Canteiro Central Pavimentado</v>
          </cell>
          <cell r="C633" t="str">
            <v>m²</v>
          </cell>
          <cell r="D633">
            <v>0.11</v>
          </cell>
          <cell r="E633">
            <v>0.19</v>
          </cell>
          <cell r="F633">
            <v>0.3</v>
          </cell>
        </row>
        <row r="634">
          <cell r="A634">
            <v>80509</v>
          </cell>
          <cell r="B634" t="str">
            <v>Lavagem e Limpeza de Superfície de Revestimento dos Túneis</v>
          </cell>
          <cell r="C634" t="str">
            <v>m²</v>
          </cell>
          <cell r="D634">
            <v>0.22</v>
          </cell>
          <cell r="E634">
            <v>0.09</v>
          </cell>
          <cell r="F634">
            <v>0.31</v>
          </cell>
        </row>
        <row r="635">
          <cell r="A635">
            <v>80510</v>
          </cell>
          <cell r="B635" t="str">
            <v>Pintura de Revestimento de Superfície de Túneis com Resina PVA</v>
          </cell>
          <cell r="C635" t="str">
            <v>m²</v>
          </cell>
          <cell r="D635">
            <v>3.2</v>
          </cell>
          <cell r="E635">
            <v>4.17</v>
          </cell>
          <cell r="F635">
            <v>7.37</v>
          </cell>
        </row>
        <row r="636">
          <cell r="A636">
            <v>80600</v>
          </cell>
          <cell r="B636" t="str">
            <v>Limpeza de Sinalização / Elementos de Segurança</v>
          </cell>
          <cell r="D636">
            <v>0</v>
          </cell>
          <cell r="E636">
            <v>0</v>
          </cell>
        </row>
        <row r="637">
          <cell r="A637">
            <v>80601</v>
          </cell>
          <cell r="B637" t="str">
            <v>Limpeza de Placas de Sinalização</v>
          </cell>
          <cell r="C637" t="str">
            <v>m²</v>
          </cell>
          <cell r="D637">
            <v>1.7</v>
          </cell>
          <cell r="E637">
            <v>0.93</v>
          </cell>
          <cell r="F637">
            <v>2.63</v>
          </cell>
        </row>
        <row r="638">
          <cell r="A638">
            <v>80602</v>
          </cell>
          <cell r="B638" t="str">
            <v>Limpeza e Lavagem de Defensas de Concreto</v>
          </cell>
          <cell r="C638" t="str">
            <v>m²</v>
          </cell>
          <cell r="D638">
            <v>1.1299999999999999</v>
          </cell>
          <cell r="E638">
            <v>0.09</v>
          </cell>
          <cell r="F638">
            <v>1.22</v>
          </cell>
        </row>
        <row r="639">
          <cell r="A639">
            <v>80603</v>
          </cell>
          <cell r="B639" t="str">
            <v>Limpeza / Pintura de Balaustre/Tubo de Guarda-Corpo</v>
          </cell>
          <cell r="C639" t="str">
            <v>m</v>
          </cell>
          <cell r="D639">
            <v>4.0199999999999996</v>
          </cell>
          <cell r="E639">
            <v>2.3199999999999998</v>
          </cell>
          <cell r="F639">
            <v>6.34</v>
          </cell>
        </row>
        <row r="640">
          <cell r="A640">
            <v>80700</v>
          </cell>
          <cell r="B640" t="str">
            <v>Reparos de Elementos de Segurança</v>
          </cell>
          <cell r="D640">
            <v>0</v>
          </cell>
          <cell r="E640">
            <v>0</v>
          </cell>
        </row>
        <row r="641">
          <cell r="A641">
            <v>80701</v>
          </cell>
          <cell r="B641" t="str">
            <v>Reparos em Defensas ABNT OP-02-24</v>
          </cell>
          <cell r="C641" t="str">
            <v>m</v>
          </cell>
          <cell r="D641">
            <v>9.1</v>
          </cell>
          <cell r="E641">
            <v>6.12</v>
          </cell>
          <cell r="F641">
            <v>15.219999999999999</v>
          </cell>
        </row>
        <row r="642">
          <cell r="A642">
            <v>80702</v>
          </cell>
          <cell r="B642" t="str">
            <v>Reparos em Defensas ARMCO</v>
          </cell>
          <cell r="C642" t="str">
            <v>m</v>
          </cell>
          <cell r="D642">
            <v>4.58</v>
          </cell>
          <cell r="E642">
            <v>6.12</v>
          </cell>
          <cell r="F642">
            <v>10.7</v>
          </cell>
        </row>
        <row r="643">
          <cell r="A643">
            <v>80703</v>
          </cell>
          <cell r="B643" t="str">
            <v>Reparos em Lâmina Anti-Ofuscante OP-02-26</v>
          </cell>
          <cell r="C643" t="str">
            <v>m</v>
          </cell>
          <cell r="D643">
            <v>2.11</v>
          </cell>
          <cell r="E643">
            <v>2.81</v>
          </cell>
          <cell r="F643">
            <v>4.92</v>
          </cell>
        </row>
        <row r="644">
          <cell r="A644">
            <v>80704</v>
          </cell>
          <cell r="B644" t="str">
            <v>Reparos em Tela Anti-Ofuscante OP-02-27</v>
          </cell>
          <cell r="C644" t="str">
            <v>m</v>
          </cell>
          <cell r="D644">
            <v>7.78</v>
          </cell>
          <cell r="E644">
            <v>10.48</v>
          </cell>
          <cell r="F644">
            <v>18.260000000000002</v>
          </cell>
        </row>
        <row r="645">
          <cell r="A645">
            <v>90000</v>
          </cell>
          <cell r="B645" t="str">
            <v>Edificações</v>
          </cell>
          <cell r="D645">
            <v>0</v>
          </cell>
          <cell r="E645">
            <v>0</v>
          </cell>
        </row>
        <row r="646">
          <cell r="A646">
            <v>90100</v>
          </cell>
          <cell r="B646" t="str">
            <v>Serviços Gerais</v>
          </cell>
          <cell r="D646">
            <v>0</v>
          </cell>
          <cell r="E646">
            <v>0</v>
          </cell>
        </row>
        <row r="647">
          <cell r="A647">
            <v>90101</v>
          </cell>
          <cell r="B647" t="str">
            <v>Apicoamento/Limpeza de Superfície / Alvenaria</v>
          </cell>
          <cell r="C647" t="str">
            <v>m²</v>
          </cell>
          <cell r="D647">
            <v>0.59</v>
          </cell>
          <cell r="E647">
            <v>4.17</v>
          </cell>
          <cell r="F647">
            <v>4.76</v>
          </cell>
        </row>
        <row r="648">
          <cell r="A648">
            <v>90102</v>
          </cell>
          <cell r="B648" t="str">
            <v>Demolição de Edificações em Alvenaria</v>
          </cell>
          <cell r="C648" t="str">
            <v>m²</v>
          </cell>
          <cell r="D648">
            <v>31.62</v>
          </cell>
          <cell r="E648">
            <v>1.77</v>
          </cell>
          <cell r="F648">
            <v>33.39</v>
          </cell>
        </row>
        <row r="649">
          <cell r="A649">
            <v>90103</v>
          </cell>
          <cell r="B649" t="str">
            <v>Demolição de Edificações em Madeira</v>
          </cell>
          <cell r="C649" t="str">
            <v>m²</v>
          </cell>
          <cell r="D649">
            <v>1.43</v>
          </cell>
          <cell r="E649">
            <v>6.3</v>
          </cell>
          <cell r="F649">
            <v>7.7299999999999995</v>
          </cell>
        </row>
        <row r="650">
          <cell r="A650">
            <v>90104</v>
          </cell>
          <cell r="B650" t="str">
            <v>Remoção de Cerâmica</v>
          </cell>
          <cell r="C650" t="str">
            <v>m²</v>
          </cell>
          <cell r="D650">
            <v>0.24</v>
          </cell>
          <cell r="E650">
            <v>2.94</v>
          </cell>
          <cell r="F650">
            <v>3.1799999999999997</v>
          </cell>
        </row>
        <row r="651">
          <cell r="A651">
            <v>90105</v>
          </cell>
          <cell r="B651" t="str">
            <v>Remoção de Revestimento em Azulejo</v>
          </cell>
          <cell r="C651" t="str">
            <v>m²</v>
          </cell>
          <cell r="D651">
            <v>0.24</v>
          </cell>
          <cell r="E651">
            <v>2.94</v>
          </cell>
          <cell r="F651">
            <v>3.1799999999999997</v>
          </cell>
        </row>
        <row r="652">
          <cell r="A652">
            <v>90106</v>
          </cell>
          <cell r="B652" t="str">
            <v>Remoção de Paviflex</v>
          </cell>
          <cell r="C652" t="str">
            <v>m²</v>
          </cell>
          <cell r="D652">
            <v>0.09</v>
          </cell>
          <cell r="E652">
            <v>1.17</v>
          </cell>
          <cell r="F652">
            <v>1.26</v>
          </cell>
        </row>
        <row r="653">
          <cell r="A653">
            <v>90107</v>
          </cell>
          <cell r="B653" t="str">
            <v>Retirada de Aparelhos Sanitários</v>
          </cell>
          <cell r="C653" t="str">
            <v>un</v>
          </cell>
          <cell r="D653">
            <v>0.09</v>
          </cell>
          <cell r="E653">
            <v>10.67</v>
          </cell>
          <cell r="F653">
            <v>10.76</v>
          </cell>
        </row>
        <row r="654">
          <cell r="A654">
            <v>90108</v>
          </cell>
          <cell r="B654" t="str">
            <v>Substituição de Cumeeira de Fibrocimento 90 Tipo "SHED"</v>
          </cell>
          <cell r="C654" t="str">
            <v>un</v>
          </cell>
          <cell r="D654">
            <v>13.01</v>
          </cell>
          <cell r="E654">
            <v>2.04</v>
          </cell>
          <cell r="F654">
            <v>15.05</v>
          </cell>
        </row>
        <row r="655">
          <cell r="A655">
            <v>90200</v>
          </cell>
          <cell r="B655" t="str">
            <v>Alvenaria</v>
          </cell>
          <cell r="D655">
            <v>0</v>
          </cell>
          <cell r="E655">
            <v>0</v>
          </cell>
        </row>
        <row r="656">
          <cell r="A656">
            <v>90201</v>
          </cell>
          <cell r="B656" t="str">
            <v>Bloco de Concreto Aparente 11,5 x 19 x 39 cm</v>
          </cell>
          <cell r="C656" t="str">
            <v>m²</v>
          </cell>
          <cell r="D656">
            <v>21.88</v>
          </cell>
          <cell r="E656">
            <v>10.35</v>
          </cell>
          <cell r="F656">
            <v>32.229999999999997</v>
          </cell>
        </row>
        <row r="657">
          <cell r="A657">
            <v>90202</v>
          </cell>
          <cell r="B657" t="str">
            <v>Bloco de Concreto Não Aparente 9 x 19 x 39 cm</v>
          </cell>
          <cell r="C657" t="str">
            <v>m²</v>
          </cell>
          <cell r="D657">
            <v>14.67</v>
          </cell>
          <cell r="E657">
            <v>10.35</v>
          </cell>
          <cell r="F657">
            <v>25.02</v>
          </cell>
        </row>
        <row r="658">
          <cell r="A658">
            <v>90203</v>
          </cell>
          <cell r="B658" t="str">
            <v>Bloco de Concreto Não Aparente 15 x 20 x 40 cm</v>
          </cell>
          <cell r="C658" t="str">
            <v>m²</v>
          </cell>
          <cell r="D658">
            <v>18</v>
          </cell>
          <cell r="E658">
            <v>10.76</v>
          </cell>
          <cell r="F658">
            <v>28.759999999999998</v>
          </cell>
        </row>
        <row r="659">
          <cell r="A659">
            <v>90204</v>
          </cell>
          <cell r="B659" t="str">
            <v>Bloco de Concreto Não Aparente 20 x 20 x 40 cm</v>
          </cell>
          <cell r="C659" t="str">
            <v>m²</v>
          </cell>
          <cell r="D659">
            <v>29.21</v>
          </cell>
          <cell r="E659">
            <v>13.47</v>
          </cell>
          <cell r="F659">
            <v>42.68</v>
          </cell>
        </row>
        <row r="660">
          <cell r="A660">
            <v>90205</v>
          </cell>
          <cell r="B660" t="str">
            <v>Bloco de Vidro 20 x 20 x 10 cm, Tipo B IBRAVIR</v>
          </cell>
          <cell r="C660" t="str">
            <v>m²</v>
          </cell>
          <cell r="D660">
            <v>319.26</v>
          </cell>
          <cell r="E660">
            <v>66.650000000000006</v>
          </cell>
          <cell r="F660">
            <v>385.90999999999997</v>
          </cell>
        </row>
        <row r="661">
          <cell r="A661">
            <v>90206</v>
          </cell>
          <cell r="B661" t="str">
            <v>Bloco Não Aparente 0,15m com Chapisco, Emboço e Reboco - 2 Lados</v>
          </cell>
          <cell r="C661" t="str">
            <v>m²</v>
          </cell>
          <cell r="D661">
            <v>19.95</v>
          </cell>
          <cell r="E661">
            <v>44.79</v>
          </cell>
          <cell r="F661">
            <v>64.739999999999995</v>
          </cell>
        </row>
        <row r="662">
          <cell r="A662">
            <v>90207</v>
          </cell>
          <cell r="B662" t="str">
            <v>Bloco Não Aparente 0,20m com Chapisco, Emboço e Reboco - 2 Lados</v>
          </cell>
          <cell r="C662" t="str">
            <v>m²</v>
          </cell>
          <cell r="D662">
            <v>31.01</v>
          </cell>
          <cell r="E662">
            <v>46.8</v>
          </cell>
          <cell r="F662">
            <v>77.81</v>
          </cell>
        </row>
        <row r="663">
          <cell r="A663">
            <v>90208</v>
          </cell>
          <cell r="B663" t="str">
            <v>Divisória de Granilite E=4cm</v>
          </cell>
          <cell r="C663" t="str">
            <v>m²</v>
          </cell>
          <cell r="D663">
            <v>83.27</v>
          </cell>
          <cell r="E663">
            <v>39.76</v>
          </cell>
          <cell r="F663">
            <v>123.03</v>
          </cell>
        </row>
        <row r="664">
          <cell r="A664">
            <v>90209</v>
          </cell>
          <cell r="B664" t="str">
            <v>Divisória Melamínica Texturizada com Vidro e Bandeira</v>
          </cell>
          <cell r="C664" t="str">
            <v>m²</v>
          </cell>
          <cell r="D664">
            <v>0</v>
          </cell>
          <cell r="E664">
            <v>200.95</v>
          </cell>
          <cell r="F664">
            <v>200.95</v>
          </cell>
        </row>
        <row r="665">
          <cell r="A665">
            <v>90210</v>
          </cell>
          <cell r="B665" t="str">
            <v>Elemento Vazado 19 x 20 x 10 cm, ref. 16 "NEO REX", 1:3</v>
          </cell>
          <cell r="C665" t="str">
            <v>m²</v>
          </cell>
          <cell r="D665">
            <v>17.13</v>
          </cell>
          <cell r="E665">
            <v>25.33</v>
          </cell>
          <cell r="F665">
            <v>42.459999999999994</v>
          </cell>
        </row>
        <row r="666">
          <cell r="A666">
            <v>90211</v>
          </cell>
          <cell r="B666" t="str">
            <v>Elemento Vazado 40 x 40 x 10 cm, ref. 78A "NEO REX"</v>
          </cell>
          <cell r="C666" t="str">
            <v>m²</v>
          </cell>
          <cell r="D666">
            <v>31.89</v>
          </cell>
          <cell r="E666">
            <v>19.260000000000002</v>
          </cell>
          <cell r="F666">
            <v>51.150000000000006</v>
          </cell>
        </row>
        <row r="667">
          <cell r="A667">
            <v>90212</v>
          </cell>
          <cell r="B667" t="str">
            <v>Alvenaria de Tijolos Comuns - E=1 Tijolo</v>
          </cell>
          <cell r="C667" t="str">
            <v>m²</v>
          </cell>
          <cell r="D667">
            <v>24.27</v>
          </cell>
          <cell r="E667">
            <v>28.78</v>
          </cell>
          <cell r="F667">
            <v>53.05</v>
          </cell>
        </row>
        <row r="668">
          <cell r="A668">
            <v>90213</v>
          </cell>
          <cell r="B668" t="str">
            <v>Alvenaria de Tijolos Comuns - E=1/2 Tijolo</v>
          </cell>
          <cell r="C668" t="str">
            <v>m²</v>
          </cell>
          <cell r="D668">
            <v>11.96</v>
          </cell>
          <cell r="E668">
            <v>17.25</v>
          </cell>
          <cell r="F668">
            <v>29.21</v>
          </cell>
        </row>
        <row r="669">
          <cell r="A669">
            <v>90214</v>
          </cell>
          <cell r="B669" t="str">
            <v>Alvenaria de Tijolos Comuns - E=1/4 Tijolo</v>
          </cell>
          <cell r="C669" t="str">
            <v>m²</v>
          </cell>
          <cell r="D669">
            <v>5.55</v>
          </cell>
          <cell r="E669">
            <v>11.34</v>
          </cell>
          <cell r="F669">
            <v>16.89</v>
          </cell>
        </row>
        <row r="670">
          <cell r="A670">
            <v>90300</v>
          </cell>
          <cell r="B670" t="str">
            <v>Revestimento / Piso</v>
          </cell>
          <cell r="D670">
            <v>0</v>
          </cell>
          <cell r="E670">
            <v>0</v>
          </cell>
        </row>
        <row r="671">
          <cell r="A671">
            <v>90301</v>
          </cell>
          <cell r="B671" t="str">
            <v>Azulejo Branco 15 x 15 cm, Assentado com Argamassa Traço 1:3</v>
          </cell>
          <cell r="C671" t="str">
            <v>m²</v>
          </cell>
          <cell r="D671">
            <v>14.7</v>
          </cell>
          <cell r="E671">
            <v>14.26</v>
          </cell>
          <cell r="F671">
            <v>28.96</v>
          </cell>
        </row>
        <row r="672">
          <cell r="A672">
            <v>90302</v>
          </cell>
          <cell r="B672" t="str">
            <v>Cerâmica 20 x 20 cm com Contra-Piso</v>
          </cell>
          <cell r="C672" t="str">
            <v>m²</v>
          </cell>
          <cell r="D672">
            <v>39.29</v>
          </cell>
          <cell r="E672">
            <v>30.24</v>
          </cell>
          <cell r="F672">
            <v>69.53</v>
          </cell>
        </row>
        <row r="673">
          <cell r="A673">
            <v>90303</v>
          </cell>
          <cell r="B673" t="str">
            <v>Cerâmica Gail 11,5 x 24 cm com Rejuntamento Anti-Ácido</v>
          </cell>
          <cell r="C673" t="str">
            <v>m²</v>
          </cell>
          <cell r="D673">
            <v>60.53</v>
          </cell>
          <cell r="E673">
            <v>18.52</v>
          </cell>
          <cell r="F673">
            <v>79.05</v>
          </cell>
        </row>
        <row r="674">
          <cell r="A674">
            <v>90304</v>
          </cell>
          <cell r="B674" t="str">
            <v>Chapisco para Forros</v>
          </cell>
          <cell r="C674" t="str">
            <v>m²</v>
          </cell>
          <cell r="D674">
            <v>0.84</v>
          </cell>
          <cell r="E674">
            <v>5.0999999999999996</v>
          </cell>
          <cell r="F674">
            <v>5.9399999999999995</v>
          </cell>
        </row>
        <row r="675">
          <cell r="A675">
            <v>90305</v>
          </cell>
          <cell r="B675" t="str">
            <v>Chapisco para Paredes - Traço 1:3</v>
          </cell>
          <cell r="C675" t="str">
            <v>m²</v>
          </cell>
          <cell r="D675">
            <v>0.35</v>
          </cell>
          <cell r="E675">
            <v>3.33</v>
          </cell>
          <cell r="F675">
            <v>3.68</v>
          </cell>
        </row>
        <row r="676">
          <cell r="A676">
            <v>90306</v>
          </cell>
          <cell r="B676" t="str">
            <v>Chapisco, Emboço e Reboco para Paredes</v>
          </cell>
          <cell r="C676" t="str">
            <v>m²</v>
          </cell>
          <cell r="D676">
            <v>5.2</v>
          </cell>
          <cell r="E676">
            <v>18.670000000000002</v>
          </cell>
          <cell r="F676">
            <v>23.87</v>
          </cell>
        </row>
        <row r="677">
          <cell r="A677">
            <v>90307</v>
          </cell>
          <cell r="B677" t="str">
            <v xml:space="preserve">Contra-Piso com Concreto 9 Mpa, Incl. Compactação de Base E=8cm </v>
          </cell>
          <cell r="C677" t="str">
            <v>m²</v>
          </cell>
          <cell r="D677">
            <v>13.84</v>
          </cell>
          <cell r="E677">
            <v>6.28</v>
          </cell>
          <cell r="F677">
            <v>20.12</v>
          </cell>
        </row>
        <row r="678">
          <cell r="A678">
            <v>90308</v>
          </cell>
          <cell r="B678" t="str">
            <v>Emboço para Forros</v>
          </cell>
          <cell r="C678" t="str">
            <v>m²</v>
          </cell>
          <cell r="D678">
            <v>1.49</v>
          </cell>
          <cell r="E678">
            <v>14.74</v>
          </cell>
          <cell r="F678">
            <v>16.23</v>
          </cell>
        </row>
        <row r="679">
          <cell r="A679">
            <v>90309</v>
          </cell>
          <cell r="B679" t="str">
            <v>Pastilha 5 x 5 cm Esmaltada, ref. "NGK"</v>
          </cell>
          <cell r="C679" t="str">
            <v>m²</v>
          </cell>
          <cell r="D679">
            <v>40.409999999999997</v>
          </cell>
          <cell r="E679">
            <v>22.94</v>
          </cell>
          <cell r="F679">
            <v>63.349999999999994</v>
          </cell>
        </row>
        <row r="680">
          <cell r="A680">
            <v>90310</v>
          </cell>
          <cell r="B680" t="str">
            <v>Peitoril Pré-Moldado de Concreto - 0,16 x 0,04 m</v>
          </cell>
          <cell r="C680" t="str">
            <v>m</v>
          </cell>
          <cell r="D680">
            <v>6.91</v>
          </cell>
          <cell r="E680">
            <v>9.8000000000000007</v>
          </cell>
          <cell r="F680">
            <v>16.71</v>
          </cell>
        </row>
        <row r="681">
          <cell r="A681">
            <v>90311</v>
          </cell>
          <cell r="B681" t="str">
            <v>Peitoril Pré-Moldado de Concreto - 0,15 x 0,04 m</v>
          </cell>
          <cell r="C681" t="str">
            <v>m</v>
          </cell>
          <cell r="D681">
            <v>5.37</v>
          </cell>
          <cell r="E681">
            <v>12.3</v>
          </cell>
          <cell r="F681">
            <v>17.670000000000002</v>
          </cell>
        </row>
        <row r="682">
          <cell r="A682">
            <v>90312</v>
          </cell>
          <cell r="B682" t="str">
            <v>Peitoril Pré-Moldado de Concreto - 0,20 x 0,04 m</v>
          </cell>
          <cell r="C682" t="str">
            <v>m</v>
          </cell>
          <cell r="D682">
            <v>7.36</v>
          </cell>
          <cell r="E682">
            <v>12.15</v>
          </cell>
          <cell r="F682">
            <v>19.510000000000002</v>
          </cell>
        </row>
        <row r="683">
          <cell r="A683">
            <v>90313</v>
          </cell>
          <cell r="B683" t="str">
            <v>Peitoril Pré-Moldado de Concreto - 0,26 x 0,04 m</v>
          </cell>
          <cell r="C683" t="str">
            <v>m</v>
          </cell>
          <cell r="D683">
            <v>6.93</v>
          </cell>
          <cell r="E683">
            <v>15.74</v>
          </cell>
          <cell r="F683">
            <v>22.67</v>
          </cell>
        </row>
        <row r="684">
          <cell r="A684">
            <v>90314</v>
          </cell>
          <cell r="B684" t="str">
            <v>Piso Cerâmico 15 x 15 cm - Traço 1:3</v>
          </cell>
          <cell r="C684" t="str">
            <v>m²</v>
          </cell>
          <cell r="D684">
            <v>30.87</v>
          </cell>
          <cell r="E684">
            <v>10.79</v>
          </cell>
          <cell r="F684">
            <v>41.66</v>
          </cell>
        </row>
        <row r="685">
          <cell r="A685">
            <v>90315</v>
          </cell>
          <cell r="B685" t="str">
            <v>Piso Cerâmico Portobello 20 x 20 cm - Traço 1:5</v>
          </cell>
          <cell r="C685" t="str">
            <v>m²</v>
          </cell>
          <cell r="D685">
            <v>31.55</v>
          </cell>
          <cell r="E685">
            <v>18.52</v>
          </cell>
          <cell r="F685">
            <v>50.07</v>
          </cell>
        </row>
        <row r="686">
          <cell r="A686">
            <v>90316</v>
          </cell>
          <cell r="B686" t="str">
            <v>Piso de Borracha Plurigoma (GD15) -Traço 1:2</v>
          </cell>
          <cell r="C686" t="str">
            <v>m²</v>
          </cell>
          <cell r="D686">
            <v>48.74</v>
          </cell>
          <cell r="E686">
            <v>7.64</v>
          </cell>
          <cell r="F686">
            <v>56.38</v>
          </cell>
        </row>
        <row r="687">
          <cell r="A687">
            <v>90317</v>
          </cell>
          <cell r="B687" t="str">
            <v>Piso de Cimento Queimado</v>
          </cell>
          <cell r="C687" t="str">
            <v>m²</v>
          </cell>
          <cell r="D687">
            <v>1.47</v>
          </cell>
          <cell r="E687">
            <v>12.37</v>
          </cell>
          <cell r="F687">
            <v>13.84</v>
          </cell>
        </row>
        <row r="688">
          <cell r="A688">
            <v>90318</v>
          </cell>
          <cell r="B688" t="str">
            <v>Piso Vinílico com Contra-Piso E=6cm</v>
          </cell>
          <cell r="C688" t="str">
            <v>m²</v>
          </cell>
          <cell r="D688">
            <v>25.34</v>
          </cell>
          <cell r="E688">
            <v>12.51</v>
          </cell>
          <cell r="F688">
            <v>37.85</v>
          </cell>
        </row>
        <row r="689">
          <cell r="A689">
            <v>90319</v>
          </cell>
          <cell r="B689" t="str">
            <v>Piso Vinílico Incluído Rodapé e Contra-Piso</v>
          </cell>
          <cell r="C689" t="str">
            <v>m²</v>
          </cell>
          <cell r="D689">
            <v>25.68</v>
          </cell>
          <cell r="E689">
            <v>14.53</v>
          </cell>
          <cell r="F689">
            <v>40.21</v>
          </cell>
        </row>
        <row r="690">
          <cell r="A690">
            <v>90320</v>
          </cell>
          <cell r="B690" t="str">
            <v>Revestimento de Piso em Placa Vinílica 0,30 x 0,30 m com E=2mm</v>
          </cell>
          <cell r="C690" t="str">
            <v>m²</v>
          </cell>
          <cell r="D690">
            <v>13.89</v>
          </cell>
          <cell r="E690">
            <v>14.53</v>
          </cell>
          <cell r="F690">
            <v>28.42</v>
          </cell>
        </row>
        <row r="691">
          <cell r="A691">
            <v>90321</v>
          </cell>
          <cell r="B691" t="str">
            <v>Revestimento Monolítico com Grama N.01 - FULGET</v>
          </cell>
          <cell r="C691" t="str">
            <v>m²</v>
          </cell>
          <cell r="D691">
            <v>31.19</v>
          </cell>
          <cell r="E691">
            <v>2.23</v>
          </cell>
          <cell r="F691">
            <v>33.42</v>
          </cell>
        </row>
        <row r="692">
          <cell r="A692">
            <v>90322</v>
          </cell>
          <cell r="B692" t="str">
            <v>Rodapé em Cerâmica 8 x 30 cm</v>
          </cell>
          <cell r="C692" t="str">
            <v>m</v>
          </cell>
          <cell r="D692">
            <v>10.99</v>
          </cell>
          <cell r="E692">
            <v>8.6300000000000008</v>
          </cell>
          <cell r="F692">
            <v>19.62</v>
          </cell>
        </row>
        <row r="693">
          <cell r="A693">
            <v>90323</v>
          </cell>
          <cell r="B693" t="str">
            <v>Rodapé Vinílico Paviflex H=7,5cm</v>
          </cell>
          <cell r="C693" t="str">
            <v>m</v>
          </cell>
          <cell r="D693">
            <v>7.32</v>
          </cell>
          <cell r="E693">
            <v>7.38</v>
          </cell>
          <cell r="F693">
            <v>14.7</v>
          </cell>
        </row>
        <row r="694">
          <cell r="A694">
            <v>90324</v>
          </cell>
          <cell r="B694" t="str">
            <v>Soleira Pré-Moldada de Concreto 0,15 x 0,03 m (LXE)</v>
          </cell>
          <cell r="C694" t="str">
            <v>m</v>
          </cell>
          <cell r="D694">
            <v>4.8499999999999996</v>
          </cell>
          <cell r="E694">
            <v>9.3699999999999992</v>
          </cell>
          <cell r="F694">
            <v>14.219999999999999</v>
          </cell>
        </row>
        <row r="695">
          <cell r="A695">
            <v>90325</v>
          </cell>
          <cell r="B695" t="str">
            <v>Soleira Pré-Moldada de Concreto 0,23 x 0,03 m (LXE)</v>
          </cell>
          <cell r="C695" t="str">
            <v>m</v>
          </cell>
          <cell r="D695">
            <v>6.47</v>
          </cell>
          <cell r="E695">
            <v>14.22</v>
          </cell>
          <cell r="F695">
            <v>20.69</v>
          </cell>
        </row>
        <row r="696">
          <cell r="A696">
            <v>90400</v>
          </cell>
          <cell r="B696" t="str">
            <v>Impermeabilização</v>
          </cell>
          <cell r="D696">
            <v>0</v>
          </cell>
          <cell r="E696">
            <v>0</v>
          </cell>
        </row>
        <row r="697">
          <cell r="A697">
            <v>90401</v>
          </cell>
          <cell r="B697" t="str">
            <v>Argamassa de Regularização com Impermeabilizante Tipo VEDACIT</v>
          </cell>
          <cell r="C697" t="str">
            <v>m²</v>
          </cell>
          <cell r="D697">
            <v>8.17</v>
          </cell>
          <cell r="E697">
            <v>5.01</v>
          </cell>
          <cell r="F697">
            <v>13.18</v>
          </cell>
        </row>
        <row r="698">
          <cell r="A698">
            <v>90402</v>
          </cell>
          <cell r="B698" t="str">
            <v>Argamassa de Regularização para Calhas - Traço 1:3</v>
          </cell>
          <cell r="C698" t="str">
            <v>m²</v>
          </cell>
          <cell r="D698">
            <v>3.38</v>
          </cell>
          <cell r="E698">
            <v>17.04</v>
          </cell>
          <cell r="F698">
            <v>20.419999999999998</v>
          </cell>
        </row>
        <row r="699">
          <cell r="A699">
            <v>90403</v>
          </cell>
          <cell r="B699" t="str">
            <v>Argamassa para Respaldo de Fundação com VEDACIT / SIKA 1</v>
          </cell>
          <cell r="C699" t="str">
            <v>m²</v>
          </cell>
          <cell r="D699">
            <v>5.78</v>
          </cell>
          <cell r="E699">
            <v>13.85</v>
          </cell>
          <cell r="F699">
            <v>19.63</v>
          </cell>
        </row>
        <row r="700">
          <cell r="A700">
            <v>90404</v>
          </cell>
          <cell r="B700" t="str">
            <v>Impermeabilização de Fundação / Laje / Lastro / Alvenaria</v>
          </cell>
          <cell r="C700" t="str">
            <v>m²</v>
          </cell>
          <cell r="D700">
            <v>5.17</v>
          </cell>
          <cell r="E700">
            <v>13.85</v>
          </cell>
          <cell r="F700">
            <v>19.02</v>
          </cell>
        </row>
        <row r="701">
          <cell r="A701">
            <v>90405</v>
          </cell>
          <cell r="B701" t="str">
            <v>Impermeabilização de Paredes do Reservatório Subterrâneo</v>
          </cell>
          <cell r="C701" t="str">
            <v>m²</v>
          </cell>
          <cell r="D701">
            <v>7.65</v>
          </cell>
          <cell r="E701">
            <v>15.17</v>
          </cell>
          <cell r="F701">
            <v>22.82</v>
          </cell>
        </row>
        <row r="702">
          <cell r="A702">
            <v>90406</v>
          </cell>
          <cell r="B702" t="str">
            <v>Impermeabilização com 6 Demãos de VEDAPREM Branco</v>
          </cell>
          <cell r="C702" t="str">
            <v>m²</v>
          </cell>
          <cell r="D702">
            <v>14.81</v>
          </cell>
          <cell r="E702">
            <v>9.3699999999999992</v>
          </cell>
          <cell r="F702">
            <v>24.18</v>
          </cell>
        </row>
        <row r="703">
          <cell r="A703">
            <v>90407</v>
          </cell>
          <cell r="B703" t="str">
            <v>Impermeabilização de Laje de Cobertura com NEUTROL</v>
          </cell>
          <cell r="C703" t="str">
            <v>m²</v>
          </cell>
          <cell r="D703">
            <v>2.0699999999999998</v>
          </cell>
          <cell r="E703">
            <v>1.49</v>
          </cell>
          <cell r="F703">
            <v>3.5599999999999996</v>
          </cell>
        </row>
        <row r="704">
          <cell r="A704">
            <v>90408</v>
          </cell>
          <cell r="B704" t="str">
            <v>Papel KRAFT para Impermeabilização</v>
          </cell>
          <cell r="C704" t="str">
            <v>m²</v>
          </cell>
          <cell r="D704">
            <v>1.1599999999999999</v>
          </cell>
          <cell r="E704">
            <v>11.12</v>
          </cell>
          <cell r="F704">
            <v>12.28</v>
          </cell>
        </row>
        <row r="705">
          <cell r="A705">
            <v>90500</v>
          </cell>
          <cell r="B705" t="str">
            <v>Esquadrias / Ferragens</v>
          </cell>
          <cell r="D705">
            <v>0</v>
          </cell>
          <cell r="E705">
            <v>0</v>
          </cell>
        </row>
        <row r="706">
          <cell r="A706">
            <v>90501</v>
          </cell>
          <cell r="B706" t="str">
            <v>Batentes em Perfil de Alumínio Anodizado cód. E-665</v>
          </cell>
          <cell r="C706" t="str">
            <v>un</v>
          </cell>
          <cell r="D706">
            <v>92.48</v>
          </cell>
          <cell r="E706">
            <v>7.38</v>
          </cell>
          <cell r="F706">
            <v>99.86</v>
          </cell>
        </row>
        <row r="707">
          <cell r="A707">
            <v>90502</v>
          </cell>
          <cell r="B707" t="str">
            <v>Esquadrias de Madeira - Janelas</v>
          </cell>
          <cell r="C707" t="str">
            <v>un</v>
          </cell>
          <cell r="D707">
            <v>297</v>
          </cell>
          <cell r="E707">
            <v>106.19</v>
          </cell>
          <cell r="F707">
            <v>403.19</v>
          </cell>
        </row>
        <row r="708">
          <cell r="A708">
            <v>90503</v>
          </cell>
          <cell r="B708" t="str">
            <v>Fechadura de Embutir com Cilindro Oval e Maçaneta</v>
          </cell>
          <cell r="C708" t="str">
            <v>un</v>
          </cell>
          <cell r="D708">
            <v>55.35</v>
          </cell>
          <cell r="E708">
            <v>9.15</v>
          </cell>
          <cell r="F708">
            <v>64.5</v>
          </cell>
        </row>
        <row r="709">
          <cell r="A709">
            <v>90504</v>
          </cell>
          <cell r="B709" t="str">
            <v>Fechadura Tipo Sarjeta de Sobrepor com Disco</v>
          </cell>
          <cell r="C709" t="str">
            <v>un</v>
          </cell>
          <cell r="D709">
            <v>35.549999999999997</v>
          </cell>
          <cell r="E709">
            <v>9.15</v>
          </cell>
          <cell r="F709">
            <v>44.699999999999996</v>
          </cell>
        </row>
        <row r="710">
          <cell r="A710">
            <v>90505</v>
          </cell>
          <cell r="B710" t="str">
            <v>Fechadura Tipo Tranqueta e Maçaneta Tipo Alavanca</v>
          </cell>
          <cell r="C710" t="str">
            <v>un</v>
          </cell>
          <cell r="D710">
            <v>40.229999999999997</v>
          </cell>
          <cell r="E710">
            <v>9.15</v>
          </cell>
          <cell r="F710">
            <v>49.379999999999995</v>
          </cell>
        </row>
        <row r="711">
          <cell r="A711">
            <v>90506</v>
          </cell>
          <cell r="B711" t="str">
            <v>Porta Contra-Placada Lisa para Pintura 0,80 x 2,10 m</v>
          </cell>
          <cell r="C711" t="str">
            <v>un</v>
          </cell>
          <cell r="D711">
            <v>99.9</v>
          </cell>
          <cell r="E711">
            <v>104.58</v>
          </cell>
          <cell r="F711">
            <v>204.48000000000002</v>
          </cell>
        </row>
        <row r="712">
          <cell r="A712">
            <v>90507</v>
          </cell>
          <cell r="B712" t="str">
            <v>Porta Contra-Placada Lisa para Pintura 0,70 x 2,10 m</v>
          </cell>
          <cell r="C712" t="str">
            <v>un</v>
          </cell>
          <cell r="D712">
            <v>99.25</v>
          </cell>
          <cell r="E712">
            <v>93.39</v>
          </cell>
          <cell r="F712">
            <v>192.64</v>
          </cell>
        </row>
        <row r="713">
          <cell r="A713">
            <v>90508</v>
          </cell>
          <cell r="B713" t="str">
            <v>Porta Contra-Placada Lisa para Pintura 0,90 x 2,10 m</v>
          </cell>
          <cell r="C713" t="str">
            <v>un</v>
          </cell>
          <cell r="D713">
            <v>99.9</v>
          </cell>
          <cell r="E713">
            <v>110.93</v>
          </cell>
          <cell r="F713">
            <v>210.83</v>
          </cell>
        </row>
        <row r="714">
          <cell r="A714">
            <v>90509</v>
          </cell>
          <cell r="B714" t="str">
            <v>Vidro Canelado Incolor E=4mm</v>
          </cell>
          <cell r="C714" t="str">
            <v>m²</v>
          </cell>
          <cell r="D714">
            <v>18.600000000000001</v>
          </cell>
          <cell r="E714">
            <v>7.86</v>
          </cell>
          <cell r="F714">
            <v>26.46</v>
          </cell>
        </row>
        <row r="715">
          <cell r="A715">
            <v>90510</v>
          </cell>
          <cell r="B715" t="str">
            <v>Vidro Comum Transparente Incolor E=4mm</v>
          </cell>
          <cell r="C715" t="str">
            <v>m²</v>
          </cell>
          <cell r="D715">
            <v>27.43</v>
          </cell>
          <cell r="E715">
            <v>11.26</v>
          </cell>
          <cell r="F715">
            <v>38.69</v>
          </cell>
        </row>
        <row r="716">
          <cell r="A716">
            <v>90511</v>
          </cell>
          <cell r="B716" t="str">
            <v>Vidro Fantasia E=4mm</v>
          </cell>
          <cell r="C716" t="str">
            <v>m²</v>
          </cell>
          <cell r="D716">
            <v>19.989999999999998</v>
          </cell>
          <cell r="E716">
            <v>13.47</v>
          </cell>
          <cell r="F716">
            <v>33.46</v>
          </cell>
        </row>
        <row r="717">
          <cell r="A717">
            <v>90512</v>
          </cell>
          <cell r="B717" t="str">
            <v>Vidro Laminado Transparente Incolor E=6mm</v>
          </cell>
          <cell r="C717" t="str">
            <v>m²</v>
          </cell>
          <cell r="D717">
            <v>27.43</v>
          </cell>
          <cell r="E717">
            <v>21.4</v>
          </cell>
          <cell r="F717">
            <v>48.83</v>
          </cell>
        </row>
        <row r="718">
          <cell r="A718">
            <v>90600</v>
          </cell>
          <cell r="B718" t="str">
            <v>Pintura</v>
          </cell>
          <cell r="D718">
            <v>0</v>
          </cell>
          <cell r="E718">
            <v>0</v>
          </cell>
        </row>
        <row r="719">
          <cell r="A719">
            <v>90601</v>
          </cell>
          <cell r="B719" t="str">
            <v>Latéx Fosco 100% Acrílico - 2 Demãos</v>
          </cell>
          <cell r="C719" t="str">
            <v>m²</v>
          </cell>
          <cell r="D719">
            <v>1.82</v>
          </cell>
          <cell r="E719">
            <v>8.7200000000000006</v>
          </cell>
          <cell r="F719">
            <v>10.540000000000001</v>
          </cell>
        </row>
        <row r="720">
          <cell r="A720">
            <v>90602</v>
          </cell>
          <cell r="B720" t="str">
            <v>Massa Corrida Acrílica com Preparo da Superfície</v>
          </cell>
          <cell r="C720" t="str">
            <v>m²</v>
          </cell>
          <cell r="D720">
            <v>1.92</v>
          </cell>
          <cell r="E720">
            <v>14.65</v>
          </cell>
          <cell r="F720">
            <v>16.57</v>
          </cell>
        </row>
        <row r="721">
          <cell r="A721">
            <v>90603</v>
          </cell>
          <cell r="B721" t="str">
            <v>Massa Corrida PVA com Preparo da Superfície</v>
          </cell>
          <cell r="C721" t="str">
            <v>m²</v>
          </cell>
          <cell r="D721">
            <v>1.46</v>
          </cell>
          <cell r="E721">
            <v>14.65</v>
          </cell>
          <cell r="F721">
            <v>16.11</v>
          </cell>
        </row>
        <row r="722">
          <cell r="A722">
            <v>90604</v>
          </cell>
          <cell r="B722" t="str">
            <v>Massa Fina</v>
          </cell>
          <cell r="C722" t="str">
            <v>m²</v>
          </cell>
          <cell r="D722">
            <v>0.5</v>
          </cell>
          <cell r="E722">
            <v>8.34</v>
          </cell>
          <cell r="F722">
            <v>8.84</v>
          </cell>
        </row>
        <row r="723">
          <cell r="A723">
            <v>90605</v>
          </cell>
          <cell r="B723" t="str">
            <v>Pintura a Base de Cal - 3 Demãos</v>
          </cell>
          <cell r="C723" t="str">
            <v>m²</v>
          </cell>
          <cell r="D723">
            <v>0.18</v>
          </cell>
          <cell r="E723">
            <v>10.3</v>
          </cell>
          <cell r="F723">
            <v>10.48</v>
          </cell>
        </row>
        <row r="724">
          <cell r="A724">
            <v>90606</v>
          </cell>
          <cell r="B724" t="str">
            <v>Pintura a Óleo sobre Madeira, Inclusive Emassamento</v>
          </cell>
          <cell r="C724" t="str">
            <v>m²</v>
          </cell>
          <cell r="D724">
            <v>3.9</v>
          </cell>
          <cell r="E724">
            <v>10.35</v>
          </cell>
          <cell r="F724">
            <v>14.25</v>
          </cell>
        </row>
        <row r="725">
          <cell r="A725">
            <v>90607</v>
          </cell>
          <cell r="B725" t="str">
            <v>Pintura Acrílica com Preparo da Superfície - 2 Demãos</v>
          </cell>
          <cell r="C725" t="str">
            <v>m²</v>
          </cell>
          <cell r="D725">
            <v>1.57</v>
          </cell>
          <cell r="E725">
            <v>9.27</v>
          </cell>
          <cell r="F725">
            <v>10.84</v>
          </cell>
        </row>
        <row r="726">
          <cell r="A726">
            <v>90608</v>
          </cell>
          <cell r="B726" t="str">
            <v>Pintura com Silicone para Vigas em Concreto - 2 Demãos</v>
          </cell>
          <cell r="C726" t="str">
            <v>m²</v>
          </cell>
          <cell r="D726">
            <v>1.93</v>
          </cell>
          <cell r="E726">
            <v>9.4600000000000009</v>
          </cell>
          <cell r="F726">
            <v>11.39</v>
          </cell>
        </row>
        <row r="727">
          <cell r="A727">
            <v>90609</v>
          </cell>
          <cell r="B727" t="str">
            <v>Pintura com Esmalte Sintético em Estrutura Metálica - 2 Demãos</v>
          </cell>
          <cell r="C727" t="str">
            <v>m²</v>
          </cell>
          <cell r="D727">
            <v>0.63</v>
          </cell>
          <cell r="E727">
            <v>7.98</v>
          </cell>
          <cell r="F727">
            <v>8.6100000000000012</v>
          </cell>
        </row>
        <row r="728">
          <cell r="A728">
            <v>90610</v>
          </cell>
          <cell r="B728" t="str">
            <v>Pintura Latéx PVA, 2 Demãos</v>
          </cell>
          <cell r="C728" t="str">
            <v>m²</v>
          </cell>
          <cell r="D728">
            <v>2.0099999999999998</v>
          </cell>
          <cell r="E728">
            <v>8.7200000000000006</v>
          </cell>
          <cell r="F728">
            <v>10.73</v>
          </cell>
        </row>
        <row r="729">
          <cell r="A729">
            <v>90611</v>
          </cell>
          <cell r="B729" t="str">
            <v>Verniz à Base de Poliuretano Incolor</v>
          </cell>
          <cell r="C729" t="str">
            <v>m²</v>
          </cell>
          <cell r="D729">
            <v>4.0199999999999996</v>
          </cell>
          <cell r="E729">
            <v>7.98</v>
          </cell>
          <cell r="F729">
            <v>12</v>
          </cell>
        </row>
        <row r="730">
          <cell r="A730">
            <v>90700</v>
          </cell>
          <cell r="B730" t="str">
            <v>Cobertura</v>
          </cell>
          <cell r="D730">
            <v>0</v>
          </cell>
          <cell r="E730">
            <v>0</v>
          </cell>
        </row>
        <row r="731">
          <cell r="A731">
            <v>90701</v>
          </cell>
          <cell r="B731" t="str">
            <v>Calha Metálica em Chapa Dobrada N.24, Corte 0,40m</v>
          </cell>
          <cell r="C731" t="str">
            <v>m</v>
          </cell>
          <cell r="D731">
            <v>7.11</v>
          </cell>
          <cell r="E731">
            <v>15.36</v>
          </cell>
          <cell r="F731">
            <v>22.47</v>
          </cell>
        </row>
        <row r="732">
          <cell r="A732">
            <v>90702</v>
          </cell>
          <cell r="B732" t="str">
            <v>Cobertura com Telha de Fibrocimento Canalete 90</v>
          </cell>
          <cell r="C732" t="str">
            <v>m²</v>
          </cell>
          <cell r="D732">
            <v>36.15</v>
          </cell>
          <cell r="E732">
            <v>5.85</v>
          </cell>
          <cell r="F732">
            <v>42</v>
          </cell>
        </row>
        <row r="733">
          <cell r="A733">
            <v>90703</v>
          </cell>
          <cell r="B733" t="str">
            <v>Contra-Rufo de Chapa Galvanizada N.20, Corte 22cm</v>
          </cell>
          <cell r="C733" t="str">
            <v>m</v>
          </cell>
          <cell r="D733">
            <v>7.22</v>
          </cell>
          <cell r="E733">
            <v>11.81</v>
          </cell>
          <cell r="F733">
            <v>19.03</v>
          </cell>
        </row>
        <row r="734">
          <cell r="A734">
            <v>90704</v>
          </cell>
          <cell r="B734" t="str">
            <v>Contra-Rufo de Chapa Galvanizada N.26, Corte 40cm</v>
          </cell>
          <cell r="C734" t="str">
            <v>m</v>
          </cell>
          <cell r="D734">
            <v>6.08</v>
          </cell>
          <cell r="E734">
            <v>11.81</v>
          </cell>
          <cell r="F734">
            <v>17.89</v>
          </cell>
        </row>
        <row r="735">
          <cell r="A735">
            <v>90705</v>
          </cell>
          <cell r="B735" t="str">
            <v>Contra-Rufo de Chapa Galvanizada N.20, Corte 30cm</v>
          </cell>
          <cell r="C735" t="str">
            <v>m</v>
          </cell>
          <cell r="D735">
            <v>8.69</v>
          </cell>
          <cell r="E735">
            <v>11.81</v>
          </cell>
          <cell r="F735">
            <v>20.5</v>
          </cell>
        </row>
        <row r="736">
          <cell r="A736">
            <v>90706</v>
          </cell>
          <cell r="B736" t="str">
            <v>Cumeeira para Canalete 49</v>
          </cell>
          <cell r="C736" t="str">
            <v>m</v>
          </cell>
          <cell r="D736">
            <v>16.510000000000002</v>
          </cell>
          <cell r="E736">
            <v>2.35</v>
          </cell>
          <cell r="F736">
            <v>18.860000000000003</v>
          </cell>
        </row>
        <row r="737">
          <cell r="A737">
            <v>90707</v>
          </cell>
          <cell r="B737" t="str">
            <v>Estrutura de Madeira para Cobertura</v>
          </cell>
          <cell r="C737" t="str">
            <v>m²</v>
          </cell>
          <cell r="D737">
            <v>16.28</v>
          </cell>
          <cell r="E737">
            <v>20.010000000000002</v>
          </cell>
          <cell r="F737">
            <v>36.290000000000006</v>
          </cell>
        </row>
        <row r="738">
          <cell r="A738">
            <v>90708</v>
          </cell>
          <cell r="B738" t="str">
            <v>Laje Pré-Moldada, PAOLI, LTC 8/11</v>
          </cell>
          <cell r="C738" t="str">
            <v>m²</v>
          </cell>
          <cell r="D738">
            <v>58.16</v>
          </cell>
          <cell r="E738">
            <v>11.65</v>
          </cell>
          <cell r="F738">
            <v>69.81</v>
          </cell>
        </row>
        <row r="739">
          <cell r="A739">
            <v>90709</v>
          </cell>
          <cell r="B739" t="str">
            <v>Pingadeira Plástica para Canalete 49 (ETERNIT)</v>
          </cell>
          <cell r="C739" t="str">
            <v>un</v>
          </cell>
          <cell r="D739">
            <v>0.28000000000000003</v>
          </cell>
          <cell r="E739">
            <v>5.04</v>
          </cell>
          <cell r="F739">
            <v>5.32</v>
          </cell>
        </row>
        <row r="740">
          <cell r="A740">
            <v>90710</v>
          </cell>
          <cell r="B740" t="str">
            <v>Placa de Ventilação para Canalete 49 (ETERNIT)</v>
          </cell>
          <cell r="C740" t="str">
            <v>un</v>
          </cell>
          <cell r="D740">
            <v>1.73</v>
          </cell>
          <cell r="E740">
            <v>0.55000000000000004</v>
          </cell>
          <cell r="F740">
            <v>2.2800000000000002</v>
          </cell>
        </row>
        <row r="741">
          <cell r="A741">
            <v>90711</v>
          </cell>
          <cell r="B741" t="str">
            <v>Rufo de Fibrocimento para Canalete 49 (ETERNIT)</v>
          </cell>
          <cell r="C741" t="str">
            <v>un</v>
          </cell>
          <cell r="D741">
            <v>9</v>
          </cell>
          <cell r="E741">
            <v>2.2799999999999998</v>
          </cell>
          <cell r="F741">
            <v>11.28</v>
          </cell>
        </row>
        <row r="742">
          <cell r="A742">
            <v>90712</v>
          </cell>
          <cell r="B742" t="str">
            <v>Rufo em Chapa Galvanizada N.20, Corte 40cm</v>
          </cell>
          <cell r="C742" t="str">
            <v>m</v>
          </cell>
          <cell r="D742">
            <v>7.24</v>
          </cell>
          <cell r="E742">
            <v>14.16</v>
          </cell>
          <cell r="F742">
            <v>21.4</v>
          </cell>
        </row>
        <row r="743">
          <cell r="A743">
            <v>90713</v>
          </cell>
          <cell r="B743" t="str">
            <v>Rufo para Canalete 49 (ETERNIT)</v>
          </cell>
          <cell r="C743" t="str">
            <v>m</v>
          </cell>
          <cell r="D743">
            <v>17.82</v>
          </cell>
          <cell r="E743">
            <v>0.55000000000000004</v>
          </cell>
          <cell r="F743">
            <v>18.37</v>
          </cell>
        </row>
        <row r="744">
          <cell r="A744">
            <v>90714</v>
          </cell>
          <cell r="B744" t="str">
            <v>Telha de Fibrocimento e Acessórios Canalete 49 E=8,5mm</v>
          </cell>
          <cell r="C744" t="str">
            <v>m²</v>
          </cell>
          <cell r="D744">
            <v>22.6</v>
          </cell>
          <cell r="E744">
            <v>8.2899999999999991</v>
          </cell>
          <cell r="F744">
            <v>30.89</v>
          </cell>
        </row>
        <row r="745">
          <cell r="A745">
            <v>90715</v>
          </cell>
          <cell r="B745" t="str">
            <v>Telhas Onduladas de Fibrocimento E=8mm</v>
          </cell>
          <cell r="C745" t="str">
            <v>m²</v>
          </cell>
          <cell r="D745">
            <v>13.32</v>
          </cell>
          <cell r="E745">
            <v>8.2899999999999991</v>
          </cell>
          <cell r="F745">
            <v>21.61</v>
          </cell>
        </row>
        <row r="746">
          <cell r="A746">
            <v>90800</v>
          </cell>
          <cell r="B746" t="str">
            <v>Acessórios Hidráulicos</v>
          </cell>
          <cell r="D746">
            <v>0</v>
          </cell>
          <cell r="E746">
            <v>0</v>
          </cell>
        </row>
        <row r="747">
          <cell r="A747">
            <v>90801</v>
          </cell>
          <cell r="B747" t="str">
            <v>Assento Sanitário</v>
          </cell>
          <cell r="C747" t="str">
            <v>un</v>
          </cell>
          <cell r="D747">
            <v>36.020000000000003</v>
          </cell>
          <cell r="E747">
            <v>2.23</v>
          </cell>
          <cell r="F747">
            <v>38.25</v>
          </cell>
        </row>
        <row r="748">
          <cell r="A748">
            <v>90802</v>
          </cell>
          <cell r="B748" t="str">
            <v>Bacia Convencional</v>
          </cell>
          <cell r="C748" t="str">
            <v>un</v>
          </cell>
          <cell r="D748">
            <v>87.06</v>
          </cell>
          <cell r="E748">
            <v>47.21</v>
          </cell>
          <cell r="F748">
            <v>134.27000000000001</v>
          </cell>
        </row>
        <row r="749">
          <cell r="A749">
            <v>90803</v>
          </cell>
          <cell r="B749" t="str">
            <v>Cabide para Banheiros</v>
          </cell>
          <cell r="C749" t="str">
            <v>un</v>
          </cell>
          <cell r="D749">
            <v>5.05</v>
          </cell>
          <cell r="E749">
            <v>9.18</v>
          </cell>
          <cell r="F749">
            <v>14.23</v>
          </cell>
        </row>
        <row r="750">
          <cell r="A750">
            <v>90804</v>
          </cell>
          <cell r="B750" t="str">
            <v>Caixa D'água em Fibrocimento (ETERNIT) 1000 l</v>
          </cell>
          <cell r="C750" t="str">
            <v>un</v>
          </cell>
          <cell r="D750">
            <v>237.48</v>
          </cell>
          <cell r="E750">
            <v>97.2</v>
          </cell>
          <cell r="F750">
            <v>334.68</v>
          </cell>
        </row>
        <row r="751">
          <cell r="A751">
            <v>90805</v>
          </cell>
          <cell r="B751" t="str">
            <v>Chuveiro Elétrico</v>
          </cell>
          <cell r="C751" t="str">
            <v>un</v>
          </cell>
          <cell r="D751">
            <v>100.29</v>
          </cell>
          <cell r="E751">
            <v>9.42</v>
          </cell>
          <cell r="F751">
            <v>109.71000000000001</v>
          </cell>
        </row>
        <row r="752">
          <cell r="A752">
            <v>90806</v>
          </cell>
          <cell r="B752" t="str">
            <v>Cuba Simples em Aço Inox, MEKAL, cód. CS40P</v>
          </cell>
          <cell r="C752" t="str">
            <v>un</v>
          </cell>
          <cell r="D752">
            <v>129.6</v>
          </cell>
          <cell r="E752">
            <v>5.63</v>
          </cell>
          <cell r="F752">
            <v>135.22999999999999</v>
          </cell>
        </row>
        <row r="753">
          <cell r="A753">
            <v>90807</v>
          </cell>
          <cell r="B753" t="str">
            <v>Espelho de Cristal 0,45 x 0,60 E=4mm, com Moldura em Alumínio</v>
          </cell>
          <cell r="C753" t="str">
            <v>un</v>
          </cell>
          <cell r="D753">
            <v>24.3</v>
          </cell>
          <cell r="E753">
            <v>9.18</v>
          </cell>
          <cell r="F753">
            <v>33.480000000000004</v>
          </cell>
        </row>
        <row r="754">
          <cell r="A754">
            <v>90808</v>
          </cell>
          <cell r="B754" t="str">
            <v>Lavatório Médio com Coluna</v>
          </cell>
          <cell r="C754" t="str">
            <v>un</v>
          </cell>
          <cell r="D754">
            <v>89.88</v>
          </cell>
          <cell r="E754">
            <v>36.54</v>
          </cell>
          <cell r="F754">
            <v>126.41999999999999</v>
          </cell>
        </row>
        <row r="755">
          <cell r="A755">
            <v>90809</v>
          </cell>
          <cell r="B755" t="str">
            <v>Lavatório para Embutir</v>
          </cell>
          <cell r="C755" t="str">
            <v>un</v>
          </cell>
          <cell r="D755">
            <v>47.79</v>
          </cell>
          <cell r="E755">
            <v>32.28</v>
          </cell>
          <cell r="F755">
            <v>80.069999999999993</v>
          </cell>
        </row>
        <row r="756">
          <cell r="A756">
            <v>90810</v>
          </cell>
          <cell r="B756" t="str">
            <v>Mictório em Aço Inox com 2,50m, cód. MC-3 (MEKAL)</v>
          </cell>
          <cell r="C756" t="str">
            <v>un</v>
          </cell>
          <cell r="D756">
            <v>414.42</v>
          </cell>
          <cell r="E756">
            <v>84.15</v>
          </cell>
          <cell r="F756">
            <v>498.57000000000005</v>
          </cell>
        </row>
        <row r="757">
          <cell r="A757">
            <v>90811</v>
          </cell>
          <cell r="B757" t="str">
            <v>Papeleira</v>
          </cell>
          <cell r="C757" t="str">
            <v>un</v>
          </cell>
          <cell r="D757">
            <v>8.8800000000000008</v>
          </cell>
          <cell r="E757">
            <v>12.46</v>
          </cell>
          <cell r="F757">
            <v>21.340000000000003</v>
          </cell>
        </row>
        <row r="758">
          <cell r="A758">
            <v>90812</v>
          </cell>
          <cell r="B758" t="str">
            <v>Pia com Tampo em Granilite Branco 0,63 x 1,22 m</v>
          </cell>
          <cell r="C758" t="str">
            <v>un</v>
          </cell>
          <cell r="D758">
            <v>201.91</v>
          </cell>
          <cell r="E758">
            <v>67.3</v>
          </cell>
          <cell r="F758">
            <v>269.20999999999998</v>
          </cell>
        </row>
        <row r="759">
          <cell r="A759">
            <v>90813</v>
          </cell>
          <cell r="B759" t="str">
            <v>Porta-Papel LALEKLA</v>
          </cell>
          <cell r="C759" t="str">
            <v>un</v>
          </cell>
          <cell r="D759">
            <v>40.770000000000003</v>
          </cell>
          <cell r="E759">
            <v>9.18</v>
          </cell>
          <cell r="F759">
            <v>49.95</v>
          </cell>
        </row>
        <row r="760">
          <cell r="A760">
            <v>90814</v>
          </cell>
          <cell r="B760" t="str">
            <v>Porta-Sabão Líquido LALEKLA</v>
          </cell>
          <cell r="C760" t="str">
            <v>un</v>
          </cell>
          <cell r="D760">
            <v>41.04</v>
          </cell>
          <cell r="E760">
            <v>9.18</v>
          </cell>
          <cell r="F760">
            <v>50.22</v>
          </cell>
        </row>
        <row r="761">
          <cell r="A761">
            <v>90815</v>
          </cell>
          <cell r="B761" t="str">
            <v>Saboneteira com Alça</v>
          </cell>
          <cell r="C761" t="str">
            <v>un</v>
          </cell>
          <cell r="D761">
            <v>8.26</v>
          </cell>
          <cell r="E761">
            <v>12.46</v>
          </cell>
          <cell r="F761">
            <v>20.72</v>
          </cell>
        </row>
        <row r="762">
          <cell r="A762">
            <v>90816</v>
          </cell>
          <cell r="B762" t="str">
            <v>Tampo em Aço Inox 1,60 x 1,60 m com Cuba de 0,40 x 0,36 m</v>
          </cell>
          <cell r="C762" t="str">
            <v>un</v>
          </cell>
          <cell r="D762">
            <v>482.57</v>
          </cell>
          <cell r="E762">
            <v>67.3</v>
          </cell>
          <cell r="F762">
            <v>549.87</v>
          </cell>
        </row>
        <row r="763">
          <cell r="A763">
            <v>90817</v>
          </cell>
          <cell r="B763" t="str">
            <v>Tampo em Granito Cinza E=3cm com 2,25 x 0,63 m</v>
          </cell>
          <cell r="C763" t="str">
            <v>un</v>
          </cell>
          <cell r="D763">
            <v>139.97</v>
          </cell>
          <cell r="E763">
            <v>59.05</v>
          </cell>
          <cell r="F763">
            <v>199.01999999999998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PainelControle"/>
      <sheetName val="MalhaLote1"/>
      <sheetName val="Gráficos"/>
      <sheetName val="PreAtemporais"/>
      <sheetName val="PreTemporais"/>
      <sheetName val="CronFinanAtivos"/>
      <sheetName val="FluxoCaixa"/>
      <sheetName val="input.capex"/>
      <sheetName val="input.operacional"/>
      <sheetName val="PER (operacional)"/>
      <sheetName val="input.socioambiental"/>
      <sheetName val="resultados.trafego"/>
      <sheetName val="trafego.interpol"/>
      <sheetName val="input.trafego"/>
    </sheetNames>
    <sheetDataSet>
      <sheetData sheetId="0"/>
      <sheetData sheetId="1">
        <row r="14">
          <cell r="T14">
            <v>9.2499999999999999E-2</v>
          </cell>
        </row>
        <row r="68">
          <cell r="I68">
            <v>3.7499999999999999E-2</v>
          </cell>
        </row>
        <row r="71">
          <cell r="R71">
            <v>0</v>
          </cell>
        </row>
        <row r="72">
          <cell r="R72">
            <v>0</v>
          </cell>
        </row>
      </sheetData>
      <sheetData sheetId="2"/>
      <sheetData sheetId="3"/>
      <sheetData sheetId="4">
        <row r="11">
          <cell r="H11">
            <v>12</v>
          </cell>
        </row>
        <row r="12">
          <cell r="H12">
            <v>365</v>
          </cell>
        </row>
        <row r="14">
          <cell r="H14">
            <v>1000000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 por Rodovia"/>
      <sheetName val="OPEX"/>
      <sheetName val="PER"/>
      <sheetName val="CAPEX CONSOLIDADO"/>
      <sheetName val="C-1964_Quadro PER Valores 01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Duplicação"/>
      <sheetName val="Faixa Adicional"/>
      <sheetName val="Marginal"/>
      <sheetName val="Passarela"/>
      <sheetName val="OAE convencional 13m"/>
      <sheetName val="Ponto de Ônibus"/>
      <sheetName val="Passagem Inf. - PD"/>
      <sheetName val="Diamante"/>
      <sheetName val="Trombeta"/>
      <sheetName val="Ponte-Borborema"/>
      <sheetName val="OAE-Duplicação"/>
      <sheetName val="Parâmetros"/>
      <sheetName val="TPU-DER"/>
      <sheetName val="TPU-SICRO"/>
      <sheetName val="Transpo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D3" t="str">
            <v>Material de Limpeza</v>
          </cell>
        </row>
        <row r="4">
          <cell r="D4" t="str">
            <v>mat. 1a.cat 400&lt;DMT&lt;600 m</v>
          </cell>
        </row>
        <row r="5">
          <cell r="D5" t="str">
            <v>mat. 2a.cat 400&lt;DMT&lt;600 m</v>
          </cell>
        </row>
        <row r="6">
          <cell r="D6" t="str">
            <v>mat. 3a.cat 1000&lt;DMT&lt;1200 m</v>
          </cell>
        </row>
        <row r="7">
          <cell r="D7" t="str">
            <v>solo mole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RELATA ANTIGO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Comparativo de Mercado "/>
      <sheetName val="FLUXO + DRE  Original 20 anos"/>
      <sheetName val="Fatores 20 anos - Cenário 1"/>
      <sheetName val="Fatores 20 anos - Cenário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4">
          <cell r="F54" t="str">
            <v>ESTUDO DO REEQUILÍBRIO ECONÔMICO-FINANCEIRO</v>
          </cell>
        </row>
        <row r="55">
          <cell r="F55" t="str">
            <v>DA CONCESSIONÁRIA VIANORTE</v>
          </cell>
        </row>
        <row r="56">
          <cell r="F56" t="str">
            <v>Versão: A-001 - outubro/2006</v>
          </cell>
        </row>
        <row r="57">
          <cell r="F57" t="str">
            <v>Valores a Preço de: julho/1997</v>
          </cell>
        </row>
        <row r="64">
          <cell r="B64" t="str">
            <v>RESUMO DOS DESEQUILIBRIOS NO CONTRATO EM VPL (Milhares de Reais)</v>
          </cell>
        </row>
        <row r="66">
          <cell r="B66" t="str">
            <v>FATOR</v>
          </cell>
          <cell r="C66" t="str">
            <v>DISCRIMINAÇÃO</v>
          </cell>
          <cell r="G66" t="str">
            <v>VPL (a)</v>
          </cell>
          <cell r="H66">
            <v>9</v>
          </cell>
          <cell r="I66" t="str">
            <v>TIR (b)</v>
          </cell>
        </row>
        <row r="67">
          <cell r="B67" t="str">
            <v>FATOR 1</v>
          </cell>
          <cell r="C67" t="str">
            <v>1ª Adequação - Investimentos</v>
          </cell>
          <cell r="G67">
            <v>7514.6823631986481</v>
          </cell>
          <cell r="H67">
            <v>30075.007272783801</v>
          </cell>
          <cell r="I67">
            <v>0.19014348497107461</v>
          </cell>
        </row>
        <row r="68">
          <cell r="B68" t="str">
            <v>FATOR 2</v>
          </cell>
          <cell r="C68" t="str">
            <v>2ª Adequação - Investimentos</v>
          </cell>
          <cell r="G68">
            <v>-968.07551951358198</v>
          </cell>
          <cell r="H68">
            <v>-3874.3990607717578</v>
          </cell>
          <cell r="I68">
            <v>0.17592080412206704</v>
          </cell>
        </row>
        <row r="69">
          <cell r="B69" t="str">
            <v>FATOR 3</v>
          </cell>
          <cell r="C69" t="str">
            <v>3ª Adequação - Investimentos</v>
          </cell>
          <cell r="G69">
            <v>10540.102209628472</v>
          </cell>
          <cell r="H69">
            <v>42183.240127734636</v>
          </cell>
          <cell r="I69">
            <v>0.19415551669029996</v>
          </cell>
        </row>
        <row r="70">
          <cell r="B70" t="str">
            <v>FATOR 4</v>
          </cell>
          <cell r="C70" t="str">
            <v>Perda de Receita - Rod. SP 322 (Sertãozinho e Pitangueiras)</v>
          </cell>
          <cell r="G70">
            <v>-7707.0295386821581</v>
          </cell>
          <cell r="H70">
            <v>-30844.812624756611</v>
          </cell>
          <cell r="I70">
            <v>0.16671352352911342</v>
          </cell>
        </row>
        <row r="71">
          <cell r="B71" t="str">
            <v>FATOR 5</v>
          </cell>
          <cell r="C71" t="str">
            <v>Perda de Receita - Rod. SP 330 (Salles de Oliveria e Ituverava)</v>
          </cell>
          <cell r="G71">
            <v>-2624.3005277807911</v>
          </cell>
          <cell r="H71">
            <v>-10502.886701572124</v>
          </cell>
          <cell r="I71">
            <v>0.17370082893621805</v>
          </cell>
        </row>
        <row r="72">
          <cell r="B72" t="str">
            <v>FATOR 6</v>
          </cell>
          <cell r="C72" t="str">
            <v>Perda de Receita - Parcelamento do Reajuste Tarifário de Julho de 2003.</v>
          </cell>
          <cell r="G72">
            <v>-399.74066185194283</v>
          </cell>
          <cell r="H72">
            <v>-1599.8285398329601</v>
          </cell>
          <cell r="I72">
            <v>0.17684933954202317</v>
          </cell>
        </row>
        <row r="73">
          <cell r="B73" t="str">
            <v>FATOR 7</v>
          </cell>
          <cell r="C73" t="str">
            <v>Majoração do COFINS</v>
          </cell>
          <cell r="G73">
            <v>-2532.7644866627447</v>
          </cell>
          <cell r="H73">
            <v>-10136.544257634776</v>
          </cell>
          <cell r="I73">
            <v>0.17375266882072771</v>
          </cell>
        </row>
        <row r="74">
          <cell r="B74" t="str">
            <v>FATOR 8</v>
          </cell>
          <cell r="C74" t="str">
            <v>Majoração do PIS</v>
          </cell>
          <cell r="G74">
            <v>-76.355201902803415</v>
          </cell>
          <cell r="H74">
            <v>-305.58620332213559</v>
          </cell>
          <cell r="I74">
            <v>0.17731865679947265</v>
          </cell>
        </row>
        <row r="75">
          <cell r="B75" t="str">
            <v>FATOR 9</v>
          </cell>
          <cell r="C75" t="str">
            <v>Alteração do ISSQN</v>
          </cell>
          <cell r="G75">
            <v>2910.1898973679658</v>
          </cell>
          <cell r="H75">
            <v>11647.063455023888</v>
          </cell>
          <cell r="I75">
            <v>0.18175162333857517</v>
          </cell>
        </row>
        <row r="76">
          <cell r="B76" t="str">
            <v>FATOR 10</v>
          </cell>
          <cell r="C76" t="str">
            <v>4ª Adequação de Investimentos</v>
          </cell>
          <cell r="G76">
            <v>504.74300341849727</v>
          </cell>
          <cell r="H76">
            <v>2020.06535539535</v>
          </cell>
          <cell r="I76">
            <v>0.17816814986071636</v>
          </cell>
        </row>
        <row r="77">
          <cell r="B77" t="str">
            <v>FATOR 11</v>
          </cell>
          <cell r="C77" t="str">
            <v>5ª Adequação de Investimentos</v>
          </cell>
          <cell r="G77">
            <v>-615.50007412060336</v>
          </cell>
          <cell r="H77">
            <v>-2463.3335530228292</v>
          </cell>
          <cell r="I77">
            <v>0.17653263155895724</v>
          </cell>
        </row>
        <row r="78">
          <cell r="B78" t="str">
            <v>FATOR 12</v>
          </cell>
          <cell r="C78" t="str">
            <v>6ª Adequação - Investimentos</v>
          </cell>
          <cell r="G78">
            <v>-41.294014877559249</v>
          </cell>
          <cell r="H78">
            <v>-165.26550794043285</v>
          </cell>
          <cell r="I78">
            <v>0.17736956010188518</v>
          </cell>
        </row>
        <row r="79">
          <cell r="B79" t="str">
            <v>FATOR 13</v>
          </cell>
          <cell r="C79" t="str">
            <v>Compensação da CSLL e IR - Referente ao Resultado Negativo do Ano 1</v>
          </cell>
          <cell r="G79">
            <v>-168.42515927098086</v>
          </cell>
          <cell r="H79">
            <v>-674.06546879493408</v>
          </cell>
          <cell r="I79">
            <v>0.17718516474440044</v>
          </cell>
        </row>
        <row r="80">
          <cell r="B80" t="str">
            <v>FATOR 14</v>
          </cell>
          <cell r="C80">
            <v>0</v>
          </cell>
          <cell r="G80">
            <v>4.1688632533956627E-9</v>
          </cell>
          <cell r="H80">
            <v>1.6684483336132377E-8</v>
          </cell>
          <cell r="I80">
            <v>0.17742957902740991</v>
          </cell>
        </row>
        <row r="81">
          <cell r="B81" t="str">
            <v>FATOR 15</v>
          </cell>
          <cell r="C81">
            <v>0</v>
          </cell>
          <cell r="G81">
            <v>4.1688632533956627E-9</v>
          </cell>
          <cell r="H81">
            <v>1.6684483336132377E-8</v>
          </cell>
          <cell r="I81">
            <v>0.17742957902740991</v>
          </cell>
        </row>
        <row r="82">
          <cell r="B82" t="str">
            <v>TOTAL GERAL</v>
          </cell>
          <cell r="G82">
            <v>6336.2322889587558</v>
          </cell>
          <cell r="H82">
            <v>25358.654293322477</v>
          </cell>
          <cell r="I82">
            <v>0.18982213783124235</v>
          </cell>
        </row>
        <row r="83">
          <cell r="B83" t="str">
            <v>(a) reperesenta apenas o VPL do fluxo de caixa do fator utilizando a tir original do projeto</v>
          </cell>
        </row>
        <row r="84">
          <cell r="B84" t="str">
            <v>(b) representa a tir do fluxo de caixa do projeto mais o fluxo de caixa do fator</v>
          </cell>
        </row>
        <row r="86">
          <cell r="B86" t="str">
            <v>ALTERNATIVAS UTILIZADAS PARA O REEQUILIBRIO DO CONTRATO</v>
          </cell>
        </row>
        <row r="88">
          <cell r="B88" t="str">
            <v>Projeta o Contrato Original até:</v>
          </cell>
          <cell r="F88">
            <v>20</v>
          </cell>
        </row>
        <row r="90">
          <cell r="B90" t="str">
            <v>Reajuste na Receita Base  de:</v>
          </cell>
          <cell r="F90">
            <v>0</v>
          </cell>
        </row>
        <row r="92">
          <cell r="B92" t="str">
            <v>Considera o Reajuste a Partir do:</v>
          </cell>
          <cell r="F92">
            <v>9</v>
          </cell>
        </row>
        <row r="94">
          <cell r="B94" t="str">
            <v>EFEITOS NOS RESULTADOS PROJETADOS</v>
          </cell>
        </row>
        <row r="96">
          <cell r="B96" t="str">
            <v>TIR Original do Contrato (ao ano)</v>
          </cell>
          <cell r="J96">
            <v>0.16659921324178484</v>
          </cell>
        </row>
        <row r="98">
          <cell r="B98" t="str">
            <v>TIR Resultante dos Desequilibrio no Contrato Original (ao ano)</v>
          </cell>
          <cell r="J98">
            <v>0.18982213783124235</v>
          </cell>
        </row>
        <row r="100">
          <cell r="B100" t="str">
            <v>Diferença entre a TIR Original x TIR Desequilibrios</v>
          </cell>
          <cell r="J100">
            <v>2.3222924589457516E-2</v>
          </cell>
        </row>
        <row r="102">
          <cell r="B102" t="str">
            <v>TIR Resultante das Alternativas Utilizadas para o Reequilibrio (ao ano)</v>
          </cell>
          <cell r="J102">
            <v>0.17620790554204696</v>
          </cell>
        </row>
        <row r="104">
          <cell r="B104" t="str">
            <v>GRAFICOS COMPARATIVOS DOS AJUSTES NOS DESEQUILIBRIOS NO CONTRATO ORIGINAL</v>
          </cell>
        </row>
        <row r="133">
          <cell r="B133" t="str">
            <v>SALDO DO FLUXO DE CAIXA DOS FATORES DE DESEQUILIBRIO (MIlhares de Reais)</v>
          </cell>
        </row>
        <row r="135">
          <cell r="B135" t="str">
            <v>DISCRIMINAÇÃO</v>
          </cell>
          <cell r="F135" t="str">
            <v>VPL</v>
          </cell>
          <cell r="G135" t="str">
            <v>TIR</v>
          </cell>
          <cell r="H135">
            <v>1</v>
          </cell>
          <cell r="I135">
            <v>2</v>
          </cell>
          <cell r="J135">
            <v>3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8</v>
          </cell>
          <cell r="P135">
            <v>9</v>
          </cell>
          <cell r="Q135">
            <v>10</v>
          </cell>
          <cell r="R135">
            <v>11</v>
          </cell>
          <cell r="S135">
            <v>12</v>
          </cell>
          <cell r="T135">
            <v>13</v>
          </cell>
          <cell r="U135">
            <v>14</v>
          </cell>
          <cell r="V135">
            <v>15</v>
          </cell>
          <cell r="W135">
            <v>16</v>
          </cell>
          <cell r="X135">
            <v>17</v>
          </cell>
          <cell r="Y135">
            <v>18</v>
          </cell>
          <cell r="Z135">
            <v>19</v>
          </cell>
          <cell r="AA135">
            <v>20</v>
          </cell>
        </row>
        <row r="136">
          <cell r="B136" t="str">
            <v>(=)Fluxo de Caixa do Projeto Original</v>
          </cell>
          <cell r="F136">
            <v>4.1688632533956627E-9</v>
          </cell>
          <cell r="G136">
            <v>0.17742957902740991</v>
          </cell>
          <cell r="H136">
            <v>-53113.702610000008</v>
          </cell>
          <cell r="I136">
            <v>-38972.265699999989</v>
          </cell>
          <cell r="J136">
            <v>-9685.0957900000067</v>
          </cell>
          <cell r="K136">
            <v>-5331.7469350000028</v>
          </cell>
          <cell r="L136">
            <v>6939.1072899999999</v>
          </cell>
          <cell r="M136">
            <v>23846.519660000005</v>
          </cell>
          <cell r="N136">
            <v>28130.936645000002</v>
          </cell>
          <cell r="O136">
            <v>29179.350245000001</v>
          </cell>
          <cell r="P136">
            <v>32451.524010000001</v>
          </cell>
          <cell r="Q136">
            <v>7921.2669900000037</v>
          </cell>
          <cell r="R136">
            <v>34662.341165000005</v>
          </cell>
          <cell r="S136">
            <v>37055.540544999996</v>
          </cell>
          <cell r="T136">
            <v>37716.619440000009</v>
          </cell>
          <cell r="U136">
            <v>49728.537524999992</v>
          </cell>
          <cell r="V136">
            <v>50820.402954999998</v>
          </cell>
          <cell r="W136">
            <v>63172.189444999996</v>
          </cell>
          <cell r="X136">
            <v>70726.082170000009</v>
          </cell>
          <cell r="Y136">
            <v>45170.430209999991</v>
          </cell>
          <cell r="Z136">
            <v>88542.664919999996</v>
          </cell>
          <cell r="AA136">
            <v>97660.847844999997</v>
          </cell>
        </row>
        <row r="137">
          <cell r="B137" t="str">
            <v>(+)Desequilibrio do Projeto Original (a)</v>
          </cell>
        </row>
        <row r="138">
          <cell r="B138" t="str">
            <v>1ª Adequação - Investimentos</v>
          </cell>
        </row>
        <row r="139">
          <cell r="B139" t="str">
            <v>Fluxo de Caixa do Fator</v>
          </cell>
          <cell r="H139">
            <v>33562.5</v>
          </cell>
          <cell r="I139">
            <v>1902.5299999999988</v>
          </cell>
          <cell r="J139">
            <v>-23560.2</v>
          </cell>
          <cell r="K139">
            <v>-3432.1239999999998</v>
          </cell>
          <cell r="L139">
            <v>-13711</v>
          </cell>
          <cell r="M139">
            <v>-218</v>
          </cell>
          <cell r="N139">
            <v>-945</v>
          </cell>
          <cell r="O139">
            <v>384</v>
          </cell>
          <cell r="P139">
            <v>-2109</v>
          </cell>
          <cell r="Q139">
            <v>11512</v>
          </cell>
          <cell r="R139">
            <v>-6571</v>
          </cell>
          <cell r="S139">
            <v>-4188</v>
          </cell>
          <cell r="T139">
            <v>-1086</v>
          </cell>
          <cell r="U139">
            <v>1443</v>
          </cell>
          <cell r="V139">
            <v>946</v>
          </cell>
          <cell r="W139">
            <v>-3897</v>
          </cell>
          <cell r="X139">
            <v>-6180</v>
          </cell>
          <cell r="Y139">
            <v>20862</v>
          </cell>
          <cell r="Z139">
            <v>-4880</v>
          </cell>
          <cell r="AA139">
            <v>-5256</v>
          </cell>
        </row>
        <row r="140">
          <cell r="B140" t="str">
            <v>Somatoria com Projeto Original</v>
          </cell>
          <cell r="F140">
            <v>7514.6823631986481</v>
          </cell>
          <cell r="G140">
            <v>0.19014348497107461</v>
          </cell>
          <cell r="H140">
            <v>-19551.202610000008</v>
          </cell>
          <cell r="I140">
            <v>-37069.73569999999</v>
          </cell>
          <cell r="J140">
            <v>-33245.295790000004</v>
          </cell>
          <cell r="K140">
            <v>-8763.8709350000026</v>
          </cell>
          <cell r="L140">
            <v>-6771.8927100000001</v>
          </cell>
          <cell r="M140">
            <v>23628.519660000005</v>
          </cell>
          <cell r="N140">
            <v>27185.936645000002</v>
          </cell>
          <cell r="O140">
            <v>29563.350245000001</v>
          </cell>
          <cell r="P140">
            <v>30342.524010000001</v>
          </cell>
          <cell r="Q140">
            <v>19433.266990000004</v>
          </cell>
          <cell r="R140">
            <v>28091.341165000005</v>
          </cell>
          <cell r="S140">
            <v>32867.540544999996</v>
          </cell>
          <cell r="T140">
            <v>36630.619440000009</v>
          </cell>
          <cell r="U140">
            <v>51171.537524999992</v>
          </cell>
          <cell r="V140">
            <v>51766.402954999998</v>
          </cell>
          <cell r="W140">
            <v>59275.189444999996</v>
          </cell>
          <cell r="X140">
            <v>64546.082170000009</v>
          </cell>
          <cell r="Y140">
            <v>66032.430209999991</v>
          </cell>
          <cell r="Z140">
            <v>83662.664919999996</v>
          </cell>
          <cell r="AA140">
            <v>92404.847844999997</v>
          </cell>
        </row>
        <row r="141">
          <cell r="B141" t="str">
            <v>2ª Adequação - Investimentos</v>
          </cell>
        </row>
        <row r="142">
          <cell r="B142" t="str">
            <v>Fluxo de Caixa do Fator</v>
          </cell>
          <cell r="H142">
            <v>-779</v>
          </cell>
          <cell r="I142">
            <v>21841.260000000002</v>
          </cell>
          <cell r="J142">
            <v>12229.47</v>
          </cell>
          <cell r="K142">
            <v>-11194.406000000003</v>
          </cell>
          <cell r="L142">
            <v>-23361.129999999997</v>
          </cell>
          <cell r="M142">
            <v>-10653</v>
          </cell>
          <cell r="N142">
            <v>-12811</v>
          </cell>
          <cell r="O142">
            <v>-4732</v>
          </cell>
          <cell r="P142">
            <v>2109</v>
          </cell>
          <cell r="Q142">
            <v>12773</v>
          </cell>
          <cell r="R142">
            <v>-660</v>
          </cell>
          <cell r="S142">
            <v>-16108</v>
          </cell>
          <cell r="T142">
            <v>5410</v>
          </cell>
          <cell r="U142">
            <v>1093</v>
          </cell>
          <cell r="V142">
            <v>-883</v>
          </cell>
          <cell r="W142">
            <v>3472</v>
          </cell>
          <cell r="X142">
            <v>4577</v>
          </cell>
          <cell r="Y142">
            <v>-859</v>
          </cell>
          <cell r="Z142">
            <v>-440</v>
          </cell>
          <cell r="AA142">
            <v>5256</v>
          </cell>
        </row>
        <row r="143">
          <cell r="B143" t="str">
            <v>Somatoria com Projeto Original</v>
          </cell>
          <cell r="F143">
            <v>-968.07551951358198</v>
          </cell>
          <cell r="G143">
            <v>0.17592080412206704</v>
          </cell>
          <cell r="H143">
            <v>-53892.702610000008</v>
          </cell>
          <cell r="I143">
            <v>-17131.005699999987</v>
          </cell>
          <cell r="J143">
            <v>2544.3742099999927</v>
          </cell>
          <cell r="K143">
            <v>-16526.152935000006</v>
          </cell>
          <cell r="L143">
            <v>-16422.022709999997</v>
          </cell>
          <cell r="M143">
            <v>13193.519660000005</v>
          </cell>
          <cell r="N143">
            <v>15319.936645000002</v>
          </cell>
          <cell r="O143">
            <v>24447.350245000001</v>
          </cell>
          <cell r="P143">
            <v>34560.524010000001</v>
          </cell>
          <cell r="Q143">
            <v>20694.266990000004</v>
          </cell>
          <cell r="R143">
            <v>34002.341165000005</v>
          </cell>
          <cell r="S143">
            <v>20947.540544999996</v>
          </cell>
          <cell r="T143">
            <v>43126.619440000009</v>
          </cell>
          <cell r="U143">
            <v>50821.537524999992</v>
          </cell>
          <cell r="V143">
            <v>49937.402954999998</v>
          </cell>
          <cell r="W143">
            <v>66644.189444999996</v>
          </cell>
          <cell r="X143">
            <v>75303.082170000009</v>
          </cell>
          <cell r="Y143">
            <v>44311.430209999991</v>
          </cell>
          <cell r="Z143">
            <v>88102.664919999996</v>
          </cell>
          <cell r="AA143">
            <v>102916.847845</v>
          </cell>
        </row>
        <row r="144">
          <cell r="B144" t="str">
            <v>3ª Adequação - Investimentos</v>
          </cell>
        </row>
        <row r="145">
          <cell r="B145" t="str">
            <v>Fluxo de Caixa do Fator</v>
          </cell>
          <cell r="H145">
            <v>-534.02199999999993</v>
          </cell>
          <cell r="I145">
            <v>-942.57294736842141</v>
          </cell>
          <cell r="J145">
            <v>3635.0597192982459</v>
          </cell>
          <cell r="K145">
            <v>17082.089901651187</v>
          </cell>
          <cell r="L145">
            <v>35762.644776651192</v>
          </cell>
          <cell r="M145">
            <v>-14761.459223348815</v>
          </cell>
          <cell r="N145">
            <v>-15943.200016205958</v>
          </cell>
          <cell r="O145">
            <v>-13832.850177744416</v>
          </cell>
          <cell r="P145">
            <v>-9527.8039277444168</v>
          </cell>
          <cell r="Q145">
            <v>-5605.8199277444173</v>
          </cell>
          <cell r="R145">
            <v>1228.3630722555822</v>
          </cell>
          <cell r="S145">
            <v>17330.216405588915</v>
          </cell>
          <cell r="T145">
            <v>4154.7664055889163</v>
          </cell>
          <cell r="U145">
            <v>-1165.8787372682266</v>
          </cell>
          <cell r="V145">
            <v>-4871.9107372682265</v>
          </cell>
          <cell r="W145">
            <v>1633.6652627317728</v>
          </cell>
          <cell r="X145">
            <v>-4051.9282372682273</v>
          </cell>
          <cell r="Y145">
            <v>3780.0357627317726</v>
          </cell>
          <cell r="Z145">
            <v>-2336.1872372682274</v>
          </cell>
          <cell r="AA145">
            <v>-4144.8072372682273</v>
          </cell>
        </row>
        <row r="146">
          <cell r="B146" t="str">
            <v>Somatoria com Projeto Original</v>
          </cell>
          <cell r="F146">
            <v>10540.102209628472</v>
          </cell>
          <cell r="G146">
            <v>0.19415551669029996</v>
          </cell>
          <cell r="H146">
            <v>-53647.724610000005</v>
          </cell>
          <cell r="I146">
            <v>-39914.838647368408</v>
          </cell>
          <cell r="J146">
            <v>-6050.0360707017608</v>
          </cell>
          <cell r="K146">
            <v>11750.342966651184</v>
          </cell>
          <cell r="L146">
            <v>42701.752066651192</v>
          </cell>
          <cell r="M146">
            <v>9085.0604366511907</v>
          </cell>
          <cell r="N146">
            <v>12187.736628794044</v>
          </cell>
          <cell r="O146">
            <v>15346.500067255585</v>
          </cell>
          <cell r="P146">
            <v>22923.720082255582</v>
          </cell>
          <cell r="Q146">
            <v>2315.4470622555864</v>
          </cell>
          <cell r="R146">
            <v>35890.704237255588</v>
          </cell>
          <cell r="S146">
            <v>54385.756950588911</v>
          </cell>
          <cell r="T146">
            <v>41871.385845588928</v>
          </cell>
          <cell r="U146">
            <v>48562.658787731765</v>
          </cell>
          <cell r="V146">
            <v>45948.492217731771</v>
          </cell>
          <cell r="W146">
            <v>64805.854707731771</v>
          </cell>
          <cell r="X146">
            <v>66674.153932731788</v>
          </cell>
          <cell r="Y146">
            <v>48950.465972731763</v>
          </cell>
          <cell r="Z146">
            <v>86206.477682731769</v>
          </cell>
          <cell r="AA146">
            <v>93516.040607731775</v>
          </cell>
        </row>
        <row r="147">
          <cell r="B147" t="str">
            <v>Perda de Receita - Rod. SP 322 (Sertãozinho e Pitangueiras)</v>
          </cell>
        </row>
        <row r="148">
          <cell r="B148" t="str">
            <v>Fluxo de Caixa do Fator</v>
          </cell>
          <cell r="H148">
            <v>-2872.6691704830919</v>
          </cell>
          <cell r="I148">
            <v>-2792.8034431599999</v>
          </cell>
          <cell r="J148">
            <v>-1454.9602635714521</v>
          </cell>
          <cell r="K148">
            <v>0</v>
          </cell>
          <cell r="L148">
            <v>-1317.5939985225002</v>
          </cell>
          <cell r="M148">
            <v>-1390.7927172525001</v>
          </cell>
          <cell r="N148">
            <v>-1464.1898868000001</v>
          </cell>
          <cell r="O148">
            <v>-1541.4791468150001</v>
          </cell>
          <cell r="P148">
            <v>-1622.8706216925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B149" t="str">
            <v>Somatoria com Projeto Original</v>
          </cell>
          <cell r="F149">
            <v>-7707.0295386821581</v>
          </cell>
          <cell r="G149">
            <v>0.16671352352911342</v>
          </cell>
          <cell r="H149">
            <v>-55986.371780483096</v>
          </cell>
          <cell r="I149">
            <v>-41765.069143159992</v>
          </cell>
          <cell r="J149">
            <v>-11140.056053571459</v>
          </cell>
          <cell r="K149">
            <v>-5331.7469350000028</v>
          </cell>
          <cell r="L149">
            <v>5621.5132914774995</v>
          </cell>
          <cell r="M149">
            <v>22455.726942747504</v>
          </cell>
          <cell r="N149">
            <v>26666.746758200003</v>
          </cell>
          <cell r="O149">
            <v>27637.871098185002</v>
          </cell>
          <cell r="P149">
            <v>30828.653388307503</v>
          </cell>
          <cell r="Q149">
            <v>7921.2669900000037</v>
          </cell>
          <cell r="R149">
            <v>34662.341165000005</v>
          </cell>
          <cell r="S149">
            <v>37055.540544999996</v>
          </cell>
          <cell r="T149">
            <v>37716.619440000009</v>
          </cell>
          <cell r="U149">
            <v>49728.537524999992</v>
          </cell>
          <cell r="V149">
            <v>50820.402954999998</v>
          </cell>
          <cell r="W149">
            <v>63172.189444999996</v>
          </cell>
          <cell r="X149">
            <v>70726.082170000009</v>
          </cell>
          <cell r="Y149">
            <v>45170.430209999991</v>
          </cell>
          <cell r="Z149">
            <v>88542.664919999996</v>
          </cell>
          <cell r="AA149">
            <v>97660.847844999997</v>
          </cell>
        </row>
        <row r="150">
          <cell r="B150" t="str">
            <v>Perda de Receita - Rod. SP 330 (Salles de Oliveria e Ituverava)</v>
          </cell>
        </row>
        <row r="151">
          <cell r="B151" t="str">
            <v>Fluxo de Caixa do Fator</v>
          </cell>
          <cell r="H151">
            <v>-3089.9290656712496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2">
          <cell r="B152" t="str">
            <v>Somatoria com Projeto Original</v>
          </cell>
          <cell r="F152">
            <v>-2624.3005277807911</v>
          </cell>
          <cell r="G152">
            <v>0.17370082893621805</v>
          </cell>
          <cell r="H152">
            <v>-56203.631675671255</v>
          </cell>
          <cell r="I152">
            <v>-38972.265699999989</v>
          </cell>
          <cell r="J152">
            <v>-9685.0957900000067</v>
          </cell>
          <cell r="K152">
            <v>-5331.7469350000028</v>
          </cell>
          <cell r="L152">
            <v>6939.1072899999999</v>
          </cell>
          <cell r="M152">
            <v>23846.519660000005</v>
          </cell>
          <cell r="N152">
            <v>28130.936645000002</v>
          </cell>
          <cell r="O152">
            <v>29179.350245000001</v>
          </cell>
          <cell r="P152">
            <v>32451.524010000001</v>
          </cell>
          <cell r="Q152">
            <v>7921.2669900000037</v>
          </cell>
          <cell r="R152">
            <v>34662.341165000005</v>
          </cell>
          <cell r="S152">
            <v>37055.540544999996</v>
          </cell>
          <cell r="T152">
            <v>37716.619440000009</v>
          </cell>
          <cell r="U152">
            <v>49728.537524999992</v>
          </cell>
          <cell r="V152">
            <v>50820.402954999998</v>
          </cell>
          <cell r="W152">
            <v>63172.189444999996</v>
          </cell>
          <cell r="X152">
            <v>70726.082170000009</v>
          </cell>
          <cell r="Y152">
            <v>45170.430209999991</v>
          </cell>
          <cell r="Z152">
            <v>88542.664919999996</v>
          </cell>
          <cell r="AA152">
            <v>97660.847844999997</v>
          </cell>
        </row>
        <row r="153">
          <cell r="B153" t="str">
            <v>Perda de Receita - Parcelamento do Reajuste Tarifário de Julho de 2003.</v>
          </cell>
        </row>
        <row r="154">
          <cell r="B154" t="str">
            <v>Fluxo de Caixa do Fator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-1065.0940980534756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</row>
        <row r="155">
          <cell r="B155" t="str">
            <v>Somatoria com Projeto Original</v>
          </cell>
          <cell r="F155">
            <v>-399.74066185194283</v>
          </cell>
          <cell r="G155">
            <v>0.17684933954202317</v>
          </cell>
          <cell r="H155">
            <v>-53113.702610000008</v>
          </cell>
          <cell r="I155">
            <v>-38972.265699999989</v>
          </cell>
          <cell r="J155">
            <v>-9685.0957900000067</v>
          </cell>
          <cell r="K155">
            <v>-5331.7469350000028</v>
          </cell>
          <cell r="L155">
            <v>6939.1072899999999</v>
          </cell>
          <cell r="M155">
            <v>22781.425561946529</v>
          </cell>
          <cell r="N155">
            <v>28130.936645000002</v>
          </cell>
          <cell r="O155">
            <v>29179.350245000001</v>
          </cell>
          <cell r="P155">
            <v>32451.524010000001</v>
          </cell>
          <cell r="Q155">
            <v>7921.2669900000037</v>
          </cell>
          <cell r="R155">
            <v>34662.341165000005</v>
          </cell>
          <cell r="S155">
            <v>37055.540544999996</v>
          </cell>
          <cell r="T155">
            <v>37716.619440000009</v>
          </cell>
          <cell r="U155">
            <v>49728.537524999992</v>
          </cell>
          <cell r="V155">
            <v>50820.402954999998</v>
          </cell>
          <cell r="W155">
            <v>63172.189444999996</v>
          </cell>
          <cell r="X155">
            <v>70726.082170000009</v>
          </cell>
          <cell r="Y155">
            <v>45170.430209999991</v>
          </cell>
          <cell r="Z155">
            <v>88542.664919999996</v>
          </cell>
          <cell r="AA155">
            <v>97660.847844999997</v>
          </cell>
        </row>
        <row r="156">
          <cell r="B156" t="str">
            <v>Majoração do COFINS</v>
          </cell>
        </row>
        <row r="157">
          <cell r="B157" t="str">
            <v>Fluxo de Caixa do Fator</v>
          </cell>
          <cell r="H157">
            <v>-15.310528962736107</v>
          </cell>
          <cell r="I157">
            <v>-374.60230639999997</v>
          </cell>
          <cell r="J157">
            <v>-407.95346940602747</v>
          </cell>
          <cell r="K157">
            <v>-443.53999999999996</v>
          </cell>
          <cell r="L157">
            <v>-464.45096464999989</v>
          </cell>
          <cell r="M157">
            <v>-580.32642566684376</v>
          </cell>
          <cell r="N157">
            <v>-970.68879088184735</v>
          </cell>
          <cell r="O157">
            <v>-532.67715509999982</v>
          </cell>
          <cell r="P157">
            <v>-557.63492644999997</v>
          </cell>
          <cell r="Q157">
            <v>-602.07539999999995</v>
          </cell>
          <cell r="R157">
            <v>-629.64589999999998</v>
          </cell>
          <cell r="S157">
            <v>-658.0874</v>
          </cell>
          <cell r="T157">
            <v>-687.90910000000008</v>
          </cell>
          <cell r="U157">
            <v>-719.19810000000007</v>
          </cell>
          <cell r="V157">
            <v>-750.92930000000001</v>
          </cell>
          <cell r="W157">
            <v>-784.16800000000012</v>
          </cell>
          <cell r="X157">
            <v>-818.39160000000004</v>
          </cell>
          <cell r="Y157">
            <v>-854.22990000000004</v>
          </cell>
          <cell r="Z157">
            <v>-891.7432</v>
          </cell>
          <cell r="AA157">
            <v>-931.03199999999993</v>
          </cell>
        </row>
        <row r="158">
          <cell r="B158" t="str">
            <v>Somatoria com Projeto Original</v>
          </cell>
          <cell r="F158">
            <v>-2532.7644866627447</v>
          </cell>
          <cell r="G158">
            <v>0.17375266882072771</v>
          </cell>
          <cell r="H158">
            <v>-53129.013138962742</v>
          </cell>
          <cell r="I158">
            <v>-39346.868006399985</v>
          </cell>
          <cell r="J158">
            <v>-10093.049259406034</v>
          </cell>
          <cell r="K158">
            <v>-5775.2869350000028</v>
          </cell>
          <cell r="L158">
            <v>6474.6563253499999</v>
          </cell>
          <cell r="M158">
            <v>23266.193234333161</v>
          </cell>
          <cell r="N158">
            <v>27160.247854118155</v>
          </cell>
          <cell r="O158">
            <v>28646.673089900003</v>
          </cell>
          <cell r="P158">
            <v>31893.889083550002</v>
          </cell>
          <cell r="Q158">
            <v>7319.191590000004</v>
          </cell>
          <cell r="R158">
            <v>34032.695265000002</v>
          </cell>
          <cell r="S158">
            <v>36397.453144999999</v>
          </cell>
          <cell r="T158">
            <v>37028.710340000012</v>
          </cell>
          <cell r="U158">
            <v>49009.339424999991</v>
          </cell>
          <cell r="V158">
            <v>50069.473654999994</v>
          </cell>
          <cell r="W158">
            <v>62388.021444999998</v>
          </cell>
          <cell r="X158">
            <v>69907.690570000006</v>
          </cell>
          <cell r="Y158">
            <v>44316.200309999993</v>
          </cell>
          <cell r="Z158">
            <v>87650.921719999998</v>
          </cell>
          <cell r="AA158">
            <v>96729.81584499999</v>
          </cell>
        </row>
        <row r="159">
          <cell r="B159" t="str">
            <v>Majoração do PIS</v>
          </cell>
        </row>
        <row r="160">
          <cell r="B160" t="str">
            <v>Fluxo de Caixa do Fator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-33.06881802103711</v>
          </cell>
          <cell r="M160">
            <v>-125.58409235085909</v>
          </cell>
          <cell r="N160">
            <v>-45.831791867488789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</row>
        <row r="161">
          <cell r="B161" t="str">
            <v>Somatoria com Projeto Original</v>
          </cell>
          <cell r="F161">
            <v>-76.355201902803415</v>
          </cell>
          <cell r="G161">
            <v>0.17731865679947265</v>
          </cell>
          <cell r="H161">
            <v>-53113.702610000008</v>
          </cell>
          <cell r="I161">
            <v>-38972.265699999989</v>
          </cell>
          <cell r="J161">
            <v>-9685.0957900000067</v>
          </cell>
          <cell r="K161">
            <v>-5331.7469350000028</v>
          </cell>
          <cell r="L161">
            <v>6906.0384719789627</v>
          </cell>
          <cell r="M161">
            <v>23720.935567649147</v>
          </cell>
          <cell r="N161">
            <v>28085.104853132514</v>
          </cell>
          <cell r="O161">
            <v>29179.350245000001</v>
          </cell>
          <cell r="P161">
            <v>32451.524010000001</v>
          </cell>
          <cell r="Q161">
            <v>7921.2669900000037</v>
          </cell>
          <cell r="R161">
            <v>34662.341165000005</v>
          </cell>
          <cell r="S161">
            <v>37055.540544999996</v>
          </cell>
          <cell r="T161">
            <v>37716.619440000009</v>
          </cell>
          <cell r="U161">
            <v>49728.537524999992</v>
          </cell>
          <cell r="V161">
            <v>50820.402954999998</v>
          </cell>
          <cell r="W161">
            <v>63172.189444999996</v>
          </cell>
          <cell r="X161">
            <v>70726.082170000009</v>
          </cell>
          <cell r="Y161">
            <v>45170.430209999991</v>
          </cell>
          <cell r="Z161">
            <v>88542.664919999996</v>
          </cell>
          <cell r="AA161">
            <v>97660.847844999997</v>
          </cell>
        </row>
        <row r="162">
          <cell r="B162" t="str">
            <v>Alteração do ISSQN</v>
          </cell>
        </row>
        <row r="163">
          <cell r="B163" t="str">
            <v>Fluxo de Caixa do Fator</v>
          </cell>
          <cell r="H163">
            <v>918.6317377641667</v>
          </cell>
          <cell r="I163">
            <v>1808.3948866949333</v>
          </cell>
          <cell r="J163">
            <v>1347.562029271244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  <row r="164">
          <cell r="B164" t="str">
            <v>Somatoria com Projeto Original</v>
          </cell>
          <cell r="F164">
            <v>2910.1898973679658</v>
          </cell>
          <cell r="G164">
            <v>0.18175162333857517</v>
          </cell>
          <cell r="H164">
            <v>-52195.070872235839</v>
          </cell>
          <cell r="I164">
            <v>-37163.870813305053</v>
          </cell>
          <cell r="J164">
            <v>-8337.533760728762</v>
          </cell>
          <cell r="K164">
            <v>-5331.7469350000028</v>
          </cell>
          <cell r="L164">
            <v>6939.1072899999999</v>
          </cell>
          <cell r="M164">
            <v>23846.519660000005</v>
          </cell>
          <cell r="N164">
            <v>28130.936645000002</v>
          </cell>
          <cell r="O164">
            <v>29179.350245000001</v>
          </cell>
          <cell r="P164">
            <v>32451.524010000001</v>
          </cell>
          <cell r="Q164">
            <v>7921.2669900000037</v>
          </cell>
          <cell r="R164">
            <v>34662.341165000005</v>
          </cell>
          <cell r="S164">
            <v>37055.540544999996</v>
          </cell>
          <cell r="T164">
            <v>37716.619440000009</v>
          </cell>
          <cell r="U164">
            <v>49728.537524999992</v>
          </cell>
          <cell r="V164">
            <v>50820.402954999998</v>
          </cell>
          <cell r="W164">
            <v>63172.189444999996</v>
          </cell>
          <cell r="X164">
            <v>70726.082170000009</v>
          </cell>
          <cell r="Y164">
            <v>45170.430209999991</v>
          </cell>
          <cell r="Z164">
            <v>88542.664919999996</v>
          </cell>
          <cell r="AA164">
            <v>97660.847844999997</v>
          </cell>
        </row>
        <row r="165">
          <cell r="B165" t="str">
            <v>4ª Adequação de Investimentos</v>
          </cell>
        </row>
        <row r="166">
          <cell r="B166" t="str">
            <v>Fluxo de Caixa do Fator</v>
          </cell>
          <cell r="H166">
            <v>0</v>
          </cell>
          <cell r="I166">
            <v>-7.6421052631667407E-3</v>
          </cell>
          <cell r="J166">
            <v>-8.7421052633908404E-3</v>
          </cell>
          <cell r="K166">
            <v>279.33569907120733</v>
          </cell>
          <cell r="L166">
            <v>-5.5320321787929423</v>
          </cell>
          <cell r="M166">
            <v>2872.3120678212072</v>
          </cell>
          <cell r="N166">
            <v>3816.0038106783504</v>
          </cell>
          <cell r="O166">
            <v>-1638.0398816293427</v>
          </cell>
          <cell r="P166">
            <v>-6990.8988566293428</v>
          </cell>
          <cell r="Q166">
            <v>-2033.8975566293418</v>
          </cell>
          <cell r="R166">
            <v>1927.3488633706581</v>
          </cell>
          <cell r="S166">
            <v>3897.8155300373232</v>
          </cell>
          <cell r="T166">
            <v>-395.84910746267633</v>
          </cell>
          <cell r="U166">
            <v>-1639.4801217483907</v>
          </cell>
          <cell r="V166">
            <v>219.73487825160936</v>
          </cell>
          <cell r="W166">
            <v>-417.00772174838983</v>
          </cell>
          <cell r="X166">
            <v>-1690.226421748391</v>
          </cell>
          <cell r="Y166">
            <v>-366.90442174838921</v>
          </cell>
          <cell r="Z166">
            <v>-807.29452174838957</v>
          </cell>
          <cell r="AA166">
            <v>870.24547825160926</v>
          </cell>
        </row>
        <row r="167">
          <cell r="B167" t="str">
            <v>Somatoria com Projeto Original</v>
          </cell>
          <cell r="F167">
            <v>504.74300341849727</v>
          </cell>
          <cell r="G167">
            <v>0.17816814986071636</v>
          </cell>
          <cell r="H167">
            <v>-53113.702610000008</v>
          </cell>
          <cell r="I167">
            <v>-38972.273342105254</v>
          </cell>
          <cell r="J167">
            <v>-9685.1045321052698</v>
          </cell>
          <cell r="K167">
            <v>-5052.4112359287956</v>
          </cell>
          <cell r="L167">
            <v>6933.5752578212068</v>
          </cell>
          <cell r="M167">
            <v>26718.831727821213</v>
          </cell>
          <cell r="N167">
            <v>31946.940455678352</v>
          </cell>
          <cell r="O167">
            <v>27541.31036337066</v>
          </cell>
          <cell r="P167">
            <v>25460.62515337066</v>
          </cell>
          <cell r="Q167">
            <v>5887.3694333706617</v>
          </cell>
          <cell r="R167">
            <v>36589.690028370664</v>
          </cell>
          <cell r="S167">
            <v>40953.356075037322</v>
          </cell>
          <cell r="T167">
            <v>37320.77033253733</v>
          </cell>
          <cell r="U167">
            <v>48089.057403251601</v>
          </cell>
          <cell r="V167">
            <v>51040.137833251611</v>
          </cell>
          <cell r="W167">
            <v>62755.181723251604</v>
          </cell>
          <cell r="X167">
            <v>69035.855748251619</v>
          </cell>
          <cell r="Y167">
            <v>44803.525788251602</v>
          </cell>
          <cell r="Z167">
            <v>87735.370398251602</v>
          </cell>
          <cell r="AA167">
            <v>98531.093323251611</v>
          </cell>
        </row>
        <row r="168">
          <cell r="B168" t="str">
            <v>5ª Adequação de Investimentos</v>
          </cell>
        </row>
        <row r="169">
          <cell r="B169" t="str">
            <v>Fluxo de Caixa do Fator</v>
          </cell>
          <cell r="H169">
            <v>0</v>
          </cell>
          <cell r="I169">
            <v>151.75762105263178</v>
          </cell>
          <cell r="J169">
            <v>-2.6823789473682247</v>
          </cell>
          <cell r="K169">
            <v>225.46127987616094</v>
          </cell>
          <cell r="L169">
            <v>-7.1987201238387568</v>
          </cell>
          <cell r="M169">
            <v>-7.1987201238387568</v>
          </cell>
          <cell r="N169">
            <v>38.302851304730993</v>
          </cell>
          <cell r="O169">
            <v>1958.4572051508867</v>
          </cell>
          <cell r="P169">
            <v>-3097.4766448491137</v>
          </cell>
          <cell r="Q169">
            <v>-4320.1963448491142</v>
          </cell>
          <cell r="R169">
            <v>160.8136551508868</v>
          </cell>
          <cell r="S169">
            <v>160.8136551508868</v>
          </cell>
          <cell r="T169">
            <v>160.8136551508868</v>
          </cell>
          <cell r="U169">
            <v>160.8136551508868</v>
          </cell>
          <cell r="V169">
            <v>674.89365515088764</v>
          </cell>
          <cell r="W169">
            <v>130.89365515088761</v>
          </cell>
          <cell r="X169">
            <v>130.8936551508888</v>
          </cell>
          <cell r="Y169">
            <v>130.89365515088642</v>
          </cell>
          <cell r="Z169">
            <v>130.89365515088761</v>
          </cell>
          <cell r="AA169">
            <v>130.89365515088642</v>
          </cell>
        </row>
        <row r="170">
          <cell r="B170" t="str">
            <v>Somatoria com Projeto Original</v>
          </cell>
          <cell r="F170">
            <v>-615.50007412060336</v>
          </cell>
          <cell r="G170">
            <v>0.17653263155895724</v>
          </cell>
          <cell r="H170">
            <v>-53113.702610000008</v>
          </cell>
          <cell r="I170">
            <v>-38820.508078947358</v>
          </cell>
          <cell r="J170">
            <v>-9687.7781689473741</v>
          </cell>
          <cell r="K170">
            <v>-5106.2856551238419</v>
          </cell>
          <cell r="L170">
            <v>6931.908569876161</v>
          </cell>
          <cell r="M170">
            <v>23839.320939876168</v>
          </cell>
          <cell r="N170">
            <v>28169.239496304734</v>
          </cell>
          <cell r="O170">
            <v>31137.807450150889</v>
          </cell>
          <cell r="P170">
            <v>29354.047365150887</v>
          </cell>
          <cell r="Q170">
            <v>3601.0706451508895</v>
          </cell>
          <cell r="R170">
            <v>34823.154820150892</v>
          </cell>
          <cell r="S170">
            <v>37216.354200150883</v>
          </cell>
          <cell r="T170">
            <v>37877.433095150896</v>
          </cell>
          <cell r="U170">
            <v>49889.351180150879</v>
          </cell>
          <cell r="V170">
            <v>51495.296610150886</v>
          </cell>
          <cell r="W170">
            <v>63303.083100150885</v>
          </cell>
          <cell r="X170">
            <v>70856.975825150905</v>
          </cell>
          <cell r="Y170">
            <v>45301.32386515088</v>
          </cell>
          <cell r="Z170">
            <v>88673.558575150877</v>
          </cell>
          <cell r="AA170">
            <v>97791.741500150878</v>
          </cell>
        </row>
        <row r="171">
          <cell r="B171" t="str">
            <v>6ª Adequação - Investimentos</v>
          </cell>
        </row>
        <row r="172">
          <cell r="B172" t="str">
            <v>Fluxo de Caixa do Fator</v>
          </cell>
          <cell r="H172">
            <v>0</v>
          </cell>
          <cell r="I172">
            <v>0</v>
          </cell>
          <cell r="J172">
            <v>3.6666666654127766E-4</v>
          </cell>
          <cell r="K172">
            <v>1.7254901970773062E-4</v>
          </cell>
          <cell r="L172">
            <v>1.7254901940759736E-4</v>
          </cell>
          <cell r="M172">
            <v>1.7254902000786389E-4</v>
          </cell>
          <cell r="N172">
            <v>1.7254901940759736E-4</v>
          </cell>
          <cell r="O172">
            <v>1.7254901940759736E-4</v>
          </cell>
          <cell r="P172">
            <v>-14.402552450981311</v>
          </cell>
          <cell r="Q172">
            <v>1008.4993475490199</v>
          </cell>
          <cell r="R172">
            <v>-1500.6106524509801</v>
          </cell>
          <cell r="S172">
            <v>19.389347549019913</v>
          </cell>
          <cell r="T172">
            <v>19.389347549018712</v>
          </cell>
          <cell r="U172">
            <v>19.389347549019913</v>
          </cell>
          <cell r="V172">
            <v>19.389347549018712</v>
          </cell>
          <cell r="W172">
            <v>19.389347549018712</v>
          </cell>
          <cell r="X172">
            <v>19.389347549018712</v>
          </cell>
          <cell r="Y172">
            <v>19.389347549018712</v>
          </cell>
          <cell r="Z172">
            <v>19.389347549018712</v>
          </cell>
          <cell r="AA172">
            <v>19.389347549018712</v>
          </cell>
        </row>
        <row r="173">
          <cell r="B173" t="str">
            <v>Somatoria com Projeto Original</v>
          </cell>
          <cell r="F173">
            <v>-41.294014877559249</v>
          </cell>
          <cell r="G173">
            <v>0.17736956010188518</v>
          </cell>
          <cell r="H173">
            <v>-53113.702610000008</v>
          </cell>
          <cell r="I173">
            <v>-38972.265699999989</v>
          </cell>
          <cell r="J173">
            <v>-9685.0954233333396</v>
          </cell>
          <cell r="K173">
            <v>-5331.7467624509827</v>
          </cell>
          <cell r="L173">
            <v>6939.1074625490191</v>
          </cell>
          <cell r="M173">
            <v>23846.519832549024</v>
          </cell>
          <cell r="N173">
            <v>28130.93681754902</v>
          </cell>
          <cell r="O173">
            <v>29179.35041754902</v>
          </cell>
          <cell r="P173">
            <v>32437.121457549019</v>
          </cell>
          <cell r="Q173">
            <v>8929.7663375490229</v>
          </cell>
          <cell r="R173">
            <v>33161.730512549024</v>
          </cell>
          <cell r="S173">
            <v>37074.929892549015</v>
          </cell>
          <cell r="T173">
            <v>37736.008787549028</v>
          </cell>
          <cell r="U173">
            <v>49747.926872549011</v>
          </cell>
          <cell r="V173">
            <v>50839.792302549016</v>
          </cell>
          <cell r="W173">
            <v>63191.578792549015</v>
          </cell>
          <cell r="X173">
            <v>70745.471517549027</v>
          </cell>
          <cell r="Y173">
            <v>45189.81955754901</v>
          </cell>
          <cell r="Z173">
            <v>88562.054267549014</v>
          </cell>
          <cell r="AA173">
            <v>97680.237192549015</v>
          </cell>
        </row>
        <row r="174">
          <cell r="B174" t="str">
            <v>Compensação da CSLL e IR - Referente ao Resultado Negativo do Ano 1</v>
          </cell>
        </row>
        <row r="175">
          <cell r="B175" t="str">
            <v>Fluxo de Caixa do Fator</v>
          </cell>
          <cell r="H175">
            <v>0</v>
          </cell>
          <cell r="I175">
            <v>-233.49460496486574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B176" t="str">
            <v>Somatoria com Projeto Original</v>
          </cell>
          <cell r="F176">
            <v>-168.42515927098086</v>
          </cell>
          <cell r="G176">
            <v>0.17718516474440044</v>
          </cell>
          <cell r="H176">
            <v>-53113.702610000008</v>
          </cell>
          <cell r="I176">
            <v>-39205.760304964853</v>
          </cell>
          <cell r="J176">
            <v>-9685.0957900000067</v>
          </cell>
          <cell r="K176">
            <v>-5331.7469350000028</v>
          </cell>
          <cell r="L176">
            <v>6939.1072899999999</v>
          </cell>
          <cell r="M176">
            <v>23846.519660000005</v>
          </cell>
          <cell r="N176">
            <v>28130.936645000002</v>
          </cell>
          <cell r="O176">
            <v>29179.350245000001</v>
          </cell>
          <cell r="P176">
            <v>32451.524010000001</v>
          </cell>
          <cell r="Q176">
            <v>7921.2669900000037</v>
          </cell>
          <cell r="R176">
            <v>34662.341165000005</v>
          </cell>
          <cell r="S176">
            <v>37055.540544999996</v>
          </cell>
          <cell r="T176">
            <v>37716.619440000009</v>
          </cell>
          <cell r="U176">
            <v>49728.537524999992</v>
          </cell>
          <cell r="V176">
            <v>50820.402954999998</v>
          </cell>
          <cell r="W176">
            <v>63172.189444999996</v>
          </cell>
          <cell r="X176">
            <v>70726.082170000009</v>
          </cell>
          <cell r="Y176">
            <v>45170.430209999991</v>
          </cell>
          <cell r="Z176">
            <v>88542.664919999996</v>
          </cell>
          <cell r="AA176">
            <v>97660.847844999997</v>
          </cell>
        </row>
        <row r="177">
          <cell r="B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</row>
        <row r="179">
          <cell r="B179">
            <v>0</v>
          </cell>
          <cell r="F179">
            <v>4.1688632533956627E-9</v>
          </cell>
          <cell r="G179">
            <v>0.17742957902740991</v>
          </cell>
          <cell r="H179">
            <v>-53113.702610000008</v>
          </cell>
          <cell r="I179">
            <v>-38972.265699999989</v>
          </cell>
          <cell r="J179">
            <v>-9685.0957900000067</v>
          </cell>
          <cell r="K179">
            <v>-5331.7469350000028</v>
          </cell>
          <cell r="L179">
            <v>6939.1072899999999</v>
          </cell>
          <cell r="M179">
            <v>23846.519660000005</v>
          </cell>
          <cell r="N179">
            <v>28130.936645000002</v>
          </cell>
          <cell r="O179">
            <v>29179.350245000001</v>
          </cell>
          <cell r="P179">
            <v>32451.524010000001</v>
          </cell>
          <cell r="Q179">
            <v>7921.2669900000037</v>
          </cell>
          <cell r="R179">
            <v>34662.341165000005</v>
          </cell>
          <cell r="S179">
            <v>37055.540544999996</v>
          </cell>
          <cell r="T179">
            <v>37716.619440000009</v>
          </cell>
          <cell r="U179">
            <v>49728.537524999992</v>
          </cell>
          <cell r="V179">
            <v>50820.402954999998</v>
          </cell>
          <cell r="W179">
            <v>63172.189444999996</v>
          </cell>
          <cell r="X179">
            <v>70726.082170000009</v>
          </cell>
          <cell r="Y179">
            <v>45170.430209999991</v>
          </cell>
          <cell r="Z179">
            <v>88542.664919999996</v>
          </cell>
          <cell r="AA179">
            <v>97660.847844999997</v>
          </cell>
        </row>
        <row r="180">
          <cell r="B180">
            <v>0</v>
          </cell>
        </row>
        <row r="181">
          <cell r="B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B182">
            <v>0</v>
          </cell>
          <cell r="F182">
            <v>4.1688632533956627E-9</v>
          </cell>
          <cell r="G182">
            <v>0.17742957902740991</v>
          </cell>
          <cell r="H182">
            <v>-53113.702610000008</v>
          </cell>
          <cell r="I182">
            <v>-38972.265699999989</v>
          </cell>
          <cell r="J182">
            <v>-9685.0957900000067</v>
          </cell>
          <cell r="K182">
            <v>-5331.7469350000028</v>
          </cell>
          <cell r="L182">
            <v>6939.1072899999999</v>
          </cell>
          <cell r="M182">
            <v>23846.519660000005</v>
          </cell>
          <cell r="N182">
            <v>28130.936645000002</v>
          </cell>
          <cell r="O182">
            <v>29179.350245000001</v>
          </cell>
          <cell r="P182">
            <v>32451.524010000001</v>
          </cell>
          <cell r="Q182">
            <v>7921.2669900000037</v>
          </cell>
          <cell r="R182">
            <v>34662.341165000005</v>
          </cell>
          <cell r="S182">
            <v>37055.540544999996</v>
          </cell>
          <cell r="T182">
            <v>37716.619440000009</v>
          </cell>
          <cell r="U182">
            <v>49728.537524999992</v>
          </cell>
          <cell r="V182">
            <v>50820.402954999998</v>
          </cell>
          <cell r="W182">
            <v>63172.189444999996</v>
          </cell>
          <cell r="X182">
            <v>70726.082170000009</v>
          </cell>
          <cell r="Y182">
            <v>45170.430209999991</v>
          </cell>
          <cell r="Z182">
            <v>88542.664919999996</v>
          </cell>
          <cell r="AA182">
            <v>97660.847844999997</v>
          </cell>
        </row>
        <row r="183">
          <cell r="B183" t="str">
            <v>(=)TOTAL GERAL</v>
          </cell>
        </row>
        <row r="184">
          <cell r="B184" t="str">
            <v>Fluxo de Caixa do Fator</v>
          </cell>
          <cell r="H184">
            <v>27190.20097264709</v>
          </cell>
          <cell r="I184">
            <v>21360.461563749017</v>
          </cell>
          <cell r="J184">
            <v>-8213.7127387939545</v>
          </cell>
          <cell r="K184">
            <v>2516.8170531475721</v>
          </cell>
          <cell r="L184">
            <v>-3137.329584295956</v>
          </cell>
          <cell r="M184">
            <v>-25929.143036426107</v>
          </cell>
          <cell r="N184">
            <v>-28325.603651223188</v>
          </cell>
          <cell r="O184">
            <v>-19934.588983588852</v>
          </cell>
          <cell r="P184">
            <v>-21811.087529816356</v>
          </cell>
          <cell r="Q184">
            <v>12731.510118326143</v>
          </cell>
          <cell r="R184">
            <v>-6044.7309616738512</v>
          </cell>
          <cell r="S184">
            <v>454.14753832614531</v>
          </cell>
          <cell r="T184">
            <v>7575.2112008261456</v>
          </cell>
          <cell r="U184">
            <v>-808.35395631671065</v>
          </cell>
          <cell r="V184">
            <v>-4645.8221563167108</v>
          </cell>
          <cell r="W184">
            <v>157.7725436832892</v>
          </cell>
          <cell r="X184">
            <v>-8013.2632563167108</v>
          </cell>
          <cell r="Y184">
            <v>22712.184443683287</v>
          </cell>
          <cell r="Z184">
            <v>-9204.9419563167121</v>
          </cell>
          <cell r="AA184">
            <v>-4055.3107563167127</v>
          </cell>
        </row>
        <row r="185">
          <cell r="B185" t="str">
            <v>Somatoria com Projeto Original</v>
          </cell>
          <cell r="F185">
            <v>6336.2322889004354</v>
          </cell>
          <cell r="G185">
            <v>0.18982213783124235</v>
          </cell>
          <cell r="H185">
            <v>-25923.501637352918</v>
          </cell>
          <cell r="I185">
            <v>-17611.804136250972</v>
          </cell>
          <cell r="J185">
            <v>-17898.808528793961</v>
          </cell>
          <cell r="K185">
            <v>-2814.9298818524308</v>
          </cell>
          <cell r="L185">
            <v>3801.7777057040439</v>
          </cell>
          <cell r="M185">
            <v>-2082.6233764261015</v>
          </cell>
          <cell r="N185">
            <v>-194.66700622318604</v>
          </cell>
          <cell r="O185">
            <v>9244.7612614111495</v>
          </cell>
          <cell r="P185">
            <v>10640.436480183645</v>
          </cell>
          <cell r="Q185">
            <v>20652.777108326147</v>
          </cell>
          <cell r="R185">
            <v>28617.610203326156</v>
          </cell>
          <cell r="S185">
            <v>37509.688083326138</v>
          </cell>
          <cell r="T185">
            <v>45291.830640826156</v>
          </cell>
          <cell r="U185">
            <v>48920.183568683278</v>
          </cell>
          <cell r="V185">
            <v>46174.580798683288</v>
          </cell>
          <cell r="W185">
            <v>63329.961988683288</v>
          </cell>
          <cell r="X185">
            <v>62712.818913683295</v>
          </cell>
          <cell r="Y185">
            <v>67882.614653683282</v>
          </cell>
          <cell r="Z185">
            <v>79337.722963683278</v>
          </cell>
          <cell r="AA185">
            <v>93605.537088683282</v>
          </cell>
        </row>
        <row r="186">
          <cell r="B186" t="str">
            <v>(a) efeitos de cada fator de desequilibrio no fluxo de caixa e na taxa interna de retorno do projeto original</v>
          </cell>
        </row>
        <row r="188">
          <cell r="B188" t="str">
            <v>DEMONSTRATIVO DE RESULTADOS COM FATORES DE DESEQUILIBRIO NO PERIODO CONTRATUAL (Milhares de Reais)</v>
          </cell>
        </row>
        <row r="190">
          <cell r="B190" t="str">
            <v>DISCRIMINAÇÃO</v>
          </cell>
          <cell r="G190">
            <v>1</v>
          </cell>
          <cell r="H190">
            <v>2</v>
          </cell>
          <cell r="I190">
            <v>3</v>
          </cell>
          <cell r="J190">
            <v>4</v>
          </cell>
          <cell r="K190">
            <v>5</v>
          </cell>
          <cell r="L190">
            <v>6</v>
          </cell>
          <cell r="M190">
            <v>7</v>
          </cell>
          <cell r="N190">
            <v>8</v>
          </cell>
          <cell r="O190">
            <v>9</v>
          </cell>
          <cell r="P190">
            <v>10</v>
          </cell>
          <cell r="Q190">
            <v>11</v>
          </cell>
          <cell r="R190">
            <v>12</v>
          </cell>
          <cell r="S190">
            <v>13</v>
          </cell>
          <cell r="T190">
            <v>14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19</v>
          </cell>
          <cell r="Z190">
            <v>20</v>
          </cell>
          <cell r="AA190" t="str">
            <v>TOTAL</v>
          </cell>
        </row>
        <row r="191">
          <cell r="B191" t="str">
            <v>1 -  RECEITA BRUTA    (1.1)</v>
          </cell>
          <cell r="G191">
            <v>27421.842918333336</v>
          </cell>
          <cell r="H191">
            <v>55910.792000000001</v>
          </cell>
          <cell r="I191">
            <v>60888.577523287669</v>
          </cell>
          <cell r="J191">
            <v>66200</v>
          </cell>
          <cell r="K191">
            <v>69321.039499999999</v>
          </cell>
          <cell r="L191">
            <v>70408.848765550327</v>
          </cell>
          <cell r="M191">
            <v>75958.16</v>
          </cell>
          <cell r="N191">
            <v>79504.053</v>
          </cell>
          <cell r="O191">
            <v>83229.093500000003</v>
          </cell>
          <cell r="P191">
            <v>89862</v>
          </cell>
          <cell r="Q191">
            <v>93977</v>
          </cell>
          <cell r="R191">
            <v>98222</v>
          </cell>
          <cell r="S191">
            <v>102673</v>
          </cell>
          <cell r="T191">
            <v>107343</v>
          </cell>
          <cell r="U191">
            <v>112079</v>
          </cell>
          <cell r="V191">
            <v>117040</v>
          </cell>
          <cell r="W191">
            <v>122148</v>
          </cell>
          <cell r="X191">
            <v>127497</v>
          </cell>
          <cell r="Y191">
            <v>133096</v>
          </cell>
          <cell r="Z191">
            <v>138960</v>
          </cell>
          <cell r="AA191">
            <v>1831739.4072071714</v>
          </cell>
        </row>
        <row r="192">
          <cell r="B192" t="str">
            <v>1.1 - Operacionais    (1.1.1 + 1.1.2)</v>
          </cell>
          <cell r="G192">
            <v>27421.842918333336</v>
          </cell>
          <cell r="H192">
            <v>55910.792000000001</v>
          </cell>
          <cell r="I192">
            <v>60888.577523287669</v>
          </cell>
          <cell r="J192">
            <v>66200</v>
          </cell>
          <cell r="K192">
            <v>69321.039499999999</v>
          </cell>
          <cell r="L192">
            <v>70408.848765550327</v>
          </cell>
          <cell r="M192">
            <v>75958.16</v>
          </cell>
          <cell r="N192">
            <v>79504.053</v>
          </cell>
          <cell r="O192">
            <v>83229.093500000003</v>
          </cell>
          <cell r="P192">
            <v>89862</v>
          </cell>
          <cell r="Q192">
            <v>93977</v>
          </cell>
          <cell r="R192">
            <v>98222</v>
          </cell>
          <cell r="S192">
            <v>102673</v>
          </cell>
          <cell r="T192">
            <v>107343</v>
          </cell>
          <cell r="U192">
            <v>112079</v>
          </cell>
          <cell r="V192">
            <v>117040</v>
          </cell>
          <cell r="W192">
            <v>122148</v>
          </cell>
          <cell r="X192">
            <v>127497</v>
          </cell>
          <cell r="Y192">
            <v>133096</v>
          </cell>
          <cell r="Z192">
            <v>138960</v>
          </cell>
          <cell r="AA192">
            <v>1831739.4072071714</v>
          </cell>
        </row>
        <row r="193">
          <cell r="B193" t="str">
            <v>1.1.1 - Receitas de  Pedágios    (Transp. Qd.2.1.1.2)</v>
          </cell>
          <cell r="G193">
            <v>27421.842918333336</v>
          </cell>
          <cell r="H193">
            <v>55910.792000000001</v>
          </cell>
          <cell r="I193">
            <v>60888.577523287669</v>
          </cell>
          <cell r="J193">
            <v>66200</v>
          </cell>
          <cell r="K193">
            <v>69321.039499999999</v>
          </cell>
          <cell r="L193">
            <v>70408.848765550327</v>
          </cell>
          <cell r="M193">
            <v>75958.16</v>
          </cell>
          <cell r="N193">
            <v>79504.053</v>
          </cell>
          <cell r="O193">
            <v>83229.093500000003</v>
          </cell>
          <cell r="P193">
            <v>89862</v>
          </cell>
          <cell r="Q193">
            <v>93977</v>
          </cell>
          <cell r="R193">
            <v>98222</v>
          </cell>
          <cell r="S193">
            <v>102673</v>
          </cell>
          <cell r="T193">
            <v>107343</v>
          </cell>
          <cell r="U193">
            <v>112079</v>
          </cell>
          <cell r="V193">
            <v>117040</v>
          </cell>
          <cell r="W193">
            <v>122148</v>
          </cell>
          <cell r="X193">
            <v>127497</v>
          </cell>
          <cell r="Y193">
            <v>133096</v>
          </cell>
          <cell r="Z193">
            <v>138960</v>
          </cell>
          <cell r="AA193">
            <v>1831739.4072071714</v>
          </cell>
        </row>
        <row r="194">
          <cell r="B194" t="str">
            <v>1.1.2 - Outras Receitas Operacionais    (calculado 2.1.2.)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</row>
        <row r="195">
          <cell r="B195" t="str">
            <v>2 -  DEDUÇÕES DA RECEITA    (2.1)</v>
          </cell>
          <cell r="G195">
            <v>749.53037310111108</v>
          </cell>
          <cell r="H195">
            <v>2137.1866621866666</v>
          </cell>
          <cell r="I195">
            <v>3255.575344911781</v>
          </cell>
          <cell r="J195">
            <v>5726.3</v>
          </cell>
          <cell r="K195">
            <v>6045.626361557519</v>
          </cell>
          <cell r="L195">
            <v>6439.8747186507253</v>
          </cell>
          <cell r="M195">
            <v>7327.9941396258746</v>
          </cell>
          <cell r="N195">
            <v>6877.1005845</v>
          </cell>
          <cell r="O195">
            <v>7199.3165877499996</v>
          </cell>
          <cell r="P195">
            <v>7773.063000000001</v>
          </cell>
          <cell r="Q195">
            <v>8129.0105000000003</v>
          </cell>
          <cell r="R195">
            <v>8496.2029999999995</v>
          </cell>
          <cell r="S195">
            <v>8881.2145</v>
          </cell>
          <cell r="T195">
            <v>9285.1695</v>
          </cell>
          <cell r="U195">
            <v>9694.8335000000006</v>
          </cell>
          <cell r="V195">
            <v>10123.960000000001</v>
          </cell>
          <cell r="W195">
            <v>10565.802</v>
          </cell>
          <cell r="X195">
            <v>11028.4905</v>
          </cell>
          <cell r="Y195">
            <v>11512.804</v>
          </cell>
          <cell r="Z195">
            <v>12020.039999999999</v>
          </cell>
          <cell r="AA195">
            <v>153269.09527228368</v>
          </cell>
        </row>
        <row r="196">
          <cell r="B196" t="str">
            <v>2.1 - Tributos sobre Faturamento    (2.1.1+ .... + 2.1.4)</v>
          </cell>
          <cell r="G196">
            <v>749.53037310111108</v>
          </cell>
          <cell r="H196">
            <v>2137.1866621866666</v>
          </cell>
          <cell r="I196">
            <v>3255.575344911781</v>
          </cell>
          <cell r="J196">
            <v>5726.3</v>
          </cell>
          <cell r="K196">
            <v>6045.626361557519</v>
          </cell>
          <cell r="L196">
            <v>6439.8747186507253</v>
          </cell>
          <cell r="M196">
            <v>7327.9941396258746</v>
          </cell>
          <cell r="N196">
            <v>6877.1005845</v>
          </cell>
          <cell r="O196">
            <v>7199.3165877499996</v>
          </cell>
          <cell r="P196">
            <v>7773.063000000001</v>
          </cell>
          <cell r="Q196">
            <v>8129.0105000000003</v>
          </cell>
          <cell r="R196">
            <v>8496.2029999999995</v>
          </cell>
          <cell r="S196">
            <v>8881.2145</v>
          </cell>
          <cell r="T196">
            <v>9285.1695</v>
          </cell>
          <cell r="U196">
            <v>9694.8335000000006</v>
          </cell>
          <cell r="V196">
            <v>10123.960000000001</v>
          </cell>
          <cell r="W196">
            <v>10565.802</v>
          </cell>
          <cell r="X196">
            <v>11028.4905</v>
          </cell>
          <cell r="Y196">
            <v>11512.804</v>
          </cell>
          <cell r="Z196">
            <v>12020.039999999999</v>
          </cell>
          <cell r="AA196">
            <v>153269.09527228368</v>
          </cell>
        </row>
        <row r="197">
          <cell r="B197" t="str">
            <v>2.1.1 - I.S.S    (transp. Qd  1.3.)</v>
          </cell>
          <cell r="G197">
            <v>0</v>
          </cell>
          <cell r="H197">
            <v>96.442754186666662</v>
          </cell>
          <cell r="I197">
            <v>1033.1422653117809</v>
          </cell>
          <cell r="J197">
            <v>3310</v>
          </cell>
          <cell r="K197">
            <v>3466.0519750000003</v>
          </cell>
          <cell r="L197">
            <v>3520.4424382775173</v>
          </cell>
          <cell r="M197">
            <v>3797.9080000000004</v>
          </cell>
          <cell r="N197">
            <v>3975.2026499999997</v>
          </cell>
          <cell r="O197">
            <v>4161.454675</v>
          </cell>
          <cell r="P197">
            <v>4493.1000000000004</v>
          </cell>
          <cell r="Q197">
            <v>4698.8500000000004</v>
          </cell>
          <cell r="R197">
            <v>4911.1000000000004</v>
          </cell>
          <cell r="S197">
            <v>5133.6500000000005</v>
          </cell>
          <cell r="T197">
            <v>5367.1500000000005</v>
          </cell>
          <cell r="U197">
            <v>5603.9500000000007</v>
          </cell>
          <cell r="V197">
            <v>5852</v>
          </cell>
          <cell r="W197">
            <v>6107.4000000000005</v>
          </cell>
          <cell r="X197">
            <v>6374.85</v>
          </cell>
          <cell r="Y197">
            <v>6654.8</v>
          </cell>
          <cell r="Z197">
            <v>6948</v>
          </cell>
          <cell r="AA197">
            <v>85505.494757775974</v>
          </cell>
        </row>
        <row r="198">
          <cell r="B198" t="str">
            <v>2.1.2 - Cofins    (transp. Qd 1.3.)</v>
          </cell>
          <cell r="G198">
            <v>571.28839413194441</v>
          </cell>
          <cell r="H198">
            <v>1677.32376</v>
          </cell>
          <cell r="I198">
            <v>1826.6573256986303</v>
          </cell>
          <cell r="J198">
            <v>1986</v>
          </cell>
          <cell r="K198">
            <v>2079.6311850000002</v>
          </cell>
          <cell r="L198">
            <v>2274.3358195898782</v>
          </cell>
          <cell r="M198">
            <v>2967.9524401221602</v>
          </cell>
          <cell r="N198">
            <v>2385.1215899999997</v>
          </cell>
          <cell r="O198">
            <v>2496.872805</v>
          </cell>
          <cell r="P198">
            <v>2695.86</v>
          </cell>
          <cell r="Q198">
            <v>2819.31</v>
          </cell>
          <cell r="R198">
            <v>2946.66</v>
          </cell>
          <cell r="S198">
            <v>3080.19</v>
          </cell>
          <cell r="T198">
            <v>3220.29</v>
          </cell>
          <cell r="U198">
            <v>3362.37</v>
          </cell>
          <cell r="V198">
            <v>3511.2000000000003</v>
          </cell>
          <cell r="W198">
            <v>3664.44</v>
          </cell>
          <cell r="X198">
            <v>3824.91</v>
          </cell>
          <cell r="Y198">
            <v>3992.88</v>
          </cell>
          <cell r="Z198">
            <v>4168.8</v>
          </cell>
          <cell r="AA198">
            <v>55552.093319542611</v>
          </cell>
        </row>
        <row r="199">
          <cell r="B199" t="str">
            <v>2.1.3 - Pis / Pasep    (transp. Qd 1.3.)</v>
          </cell>
          <cell r="G199">
            <v>178.24197896916664</v>
          </cell>
          <cell r="H199">
            <v>363.42014799999998</v>
          </cell>
          <cell r="I199">
            <v>395.77575390136985</v>
          </cell>
          <cell r="J199">
            <v>430.29999999999995</v>
          </cell>
          <cell r="K199">
            <v>499.94320155751802</v>
          </cell>
          <cell r="L199">
            <v>645.09646078332958</v>
          </cell>
          <cell r="M199">
            <v>562.13369950371452</v>
          </cell>
          <cell r="N199">
            <v>516.77634450000005</v>
          </cell>
          <cell r="O199">
            <v>540.98910775000002</v>
          </cell>
          <cell r="P199">
            <v>584.10299999999995</v>
          </cell>
          <cell r="Q199">
            <v>610.85050000000001</v>
          </cell>
          <cell r="R199">
            <v>638.44299999999998</v>
          </cell>
          <cell r="S199">
            <v>667.37450000000001</v>
          </cell>
          <cell r="T199">
            <v>697.72949999999992</v>
          </cell>
          <cell r="U199">
            <v>728.51350000000002</v>
          </cell>
          <cell r="V199">
            <v>760.76</v>
          </cell>
          <cell r="W199">
            <v>793.96199999999999</v>
          </cell>
          <cell r="X199">
            <v>828.73050000000001</v>
          </cell>
          <cell r="Y199">
            <v>865.12399999999991</v>
          </cell>
          <cell r="Z199">
            <v>903.24</v>
          </cell>
          <cell r="AA199">
            <v>12211.507194965097</v>
          </cell>
        </row>
        <row r="200">
          <cell r="B200" t="str">
            <v>2.1.4 - CPMF    (transp Qd 1.3.)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</row>
        <row r="201">
          <cell r="B201" t="str">
            <v>3 -  RECEITA LIQUIDA    (1 - 2)</v>
          </cell>
          <cell r="G201">
            <v>26672.312545232224</v>
          </cell>
          <cell r="H201">
            <v>53773.605337813337</v>
          </cell>
          <cell r="I201">
            <v>57633.002178375886</v>
          </cell>
          <cell r="J201">
            <v>60473.7</v>
          </cell>
          <cell r="K201">
            <v>63275.413138442484</v>
          </cell>
          <cell r="L201">
            <v>63968.974046899602</v>
          </cell>
          <cell r="M201">
            <v>68630.165860374123</v>
          </cell>
          <cell r="N201">
            <v>72626.952415499996</v>
          </cell>
          <cell r="O201">
            <v>76029.776912250003</v>
          </cell>
          <cell r="P201">
            <v>82088.937000000005</v>
          </cell>
          <cell r="Q201">
            <v>85847.989499999996</v>
          </cell>
          <cell r="R201">
            <v>89725.797000000006</v>
          </cell>
          <cell r="S201">
            <v>93791.785499999998</v>
          </cell>
          <cell r="T201">
            <v>98057.830499999996</v>
          </cell>
          <cell r="U201">
            <v>102384.16649999999</v>
          </cell>
          <cell r="V201">
            <v>106916.04</v>
          </cell>
          <cell r="W201">
            <v>111582.198</v>
          </cell>
          <cell r="X201">
            <v>116468.5095</v>
          </cell>
          <cell r="Y201">
            <v>121583.196</v>
          </cell>
          <cell r="Z201">
            <v>126939.96</v>
          </cell>
          <cell r="AA201">
            <v>1678470.3119348877</v>
          </cell>
        </row>
        <row r="202">
          <cell r="B202" t="str">
            <v>4 -  DESPESAS    (4.1)</v>
          </cell>
          <cell r="G202">
            <v>27379.871954216665</v>
          </cell>
          <cell r="H202">
            <v>37579.111654736844</v>
          </cell>
          <cell r="I202">
            <v>39782.842998213251</v>
          </cell>
          <cell r="J202">
            <v>41241.621947024425</v>
          </cell>
          <cell r="K202">
            <v>42432.984173691089</v>
          </cell>
          <cell r="L202">
            <v>43697.80919698911</v>
          </cell>
          <cell r="M202">
            <v>45983.319931548234</v>
          </cell>
          <cell r="N202">
            <v>47704.091336932848</v>
          </cell>
          <cell r="O202">
            <v>49717.209218599513</v>
          </cell>
          <cell r="P202">
            <v>51452.598534811637</v>
          </cell>
          <cell r="Q202">
            <v>52719.289201478299</v>
          </cell>
          <cell r="R202">
            <v>53475.394757033864</v>
          </cell>
          <cell r="S202">
            <v>53924.541007033855</v>
          </cell>
          <cell r="T202">
            <v>54475.895768938622</v>
          </cell>
          <cell r="U202">
            <v>56735.449102271952</v>
          </cell>
          <cell r="V202">
            <v>57109.565768938613</v>
          </cell>
          <cell r="W202">
            <v>59495.119102271958</v>
          </cell>
          <cell r="X202">
            <v>64284.989102271953</v>
          </cell>
          <cell r="Y202">
            <v>69006.702435605286</v>
          </cell>
          <cell r="Z202">
            <v>75189.849102271954</v>
          </cell>
          <cell r="AA202">
            <v>1023388.2562948801</v>
          </cell>
        </row>
        <row r="203">
          <cell r="B203" t="str">
            <v>4.1 - Operacionais    (4.1.1+ .... + 4.1.10)</v>
          </cell>
          <cell r="G203">
            <v>27379.871954216665</v>
          </cell>
          <cell r="H203">
            <v>37579.111654736844</v>
          </cell>
          <cell r="I203">
            <v>39782.842998213251</v>
          </cell>
          <cell r="J203">
            <v>41241.621947024425</v>
          </cell>
          <cell r="K203">
            <v>42432.984173691089</v>
          </cell>
          <cell r="L203">
            <v>43697.80919698911</v>
          </cell>
          <cell r="M203">
            <v>45983.319931548234</v>
          </cell>
          <cell r="N203">
            <v>47704.091336932848</v>
          </cell>
          <cell r="O203">
            <v>49717.209218599513</v>
          </cell>
          <cell r="P203">
            <v>51452.598534811637</v>
          </cell>
          <cell r="Q203">
            <v>52719.289201478299</v>
          </cell>
          <cell r="R203">
            <v>53475.394757033864</v>
          </cell>
          <cell r="S203">
            <v>53924.541007033855</v>
          </cell>
          <cell r="T203">
            <v>54475.895768938622</v>
          </cell>
          <cell r="U203">
            <v>56735.449102271952</v>
          </cell>
          <cell r="V203">
            <v>57109.565768938613</v>
          </cell>
          <cell r="W203">
            <v>59495.119102271958</v>
          </cell>
          <cell r="X203">
            <v>64284.989102271953</v>
          </cell>
          <cell r="Y203">
            <v>69006.702435605286</v>
          </cell>
          <cell r="Z203">
            <v>75189.849102271954</v>
          </cell>
          <cell r="AA203">
            <v>1023388.2562948801</v>
          </cell>
        </row>
        <row r="204">
          <cell r="B204" t="str">
            <v>4.1.1  -  Pessoal e Administradores    (Transp. Qd. 1.3.)</v>
          </cell>
          <cell r="G204">
            <v>6418</v>
          </cell>
          <cell r="H204">
            <v>12386</v>
          </cell>
          <cell r="I204">
            <v>12386</v>
          </cell>
          <cell r="J204">
            <v>12386</v>
          </cell>
          <cell r="K204">
            <v>12386</v>
          </cell>
          <cell r="L204">
            <v>12386</v>
          </cell>
          <cell r="M204">
            <v>12386</v>
          </cell>
          <cell r="N204">
            <v>12386</v>
          </cell>
          <cell r="O204">
            <v>12386</v>
          </cell>
          <cell r="P204">
            <v>12386</v>
          </cell>
          <cell r="Q204">
            <v>12386</v>
          </cell>
          <cell r="R204">
            <v>12386</v>
          </cell>
          <cell r="S204">
            <v>12386</v>
          </cell>
          <cell r="T204">
            <v>12386</v>
          </cell>
          <cell r="U204">
            <v>12386</v>
          </cell>
          <cell r="V204">
            <v>12386</v>
          </cell>
          <cell r="W204">
            <v>12386</v>
          </cell>
          <cell r="X204">
            <v>12386</v>
          </cell>
          <cell r="Y204">
            <v>12386</v>
          </cell>
          <cell r="Z204">
            <v>12386</v>
          </cell>
          <cell r="AA204">
            <v>241752</v>
          </cell>
        </row>
        <row r="205">
          <cell r="B205" t="str">
            <v>4.1.2  -  Conservação de Rotina    (Transp. Qd. 1.3.)</v>
          </cell>
          <cell r="G205">
            <v>3915</v>
          </cell>
          <cell r="H205">
            <v>3915</v>
          </cell>
          <cell r="I205">
            <v>3915</v>
          </cell>
          <cell r="J205">
            <v>3915</v>
          </cell>
          <cell r="K205">
            <v>3915</v>
          </cell>
          <cell r="L205">
            <v>3915</v>
          </cell>
          <cell r="M205">
            <v>3915</v>
          </cell>
          <cell r="N205">
            <v>3915</v>
          </cell>
          <cell r="O205">
            <v>3915</v>
          </cell>
          <cell r="P205">
            <v>3915</v>
          </cell>
          <cell r="Q205">
            <v>3915</v>
          </cell>
          <cell r="R205">
            <v>3915</v>
          </cell>
          <cell r="S205">
            <v>3915</v>
          </cell>
          <cell r="T205">
            <v>3915</v>
          </cell>
          <cell r="U205">
            <v>3915</v>
          </cell>
          <cell r="V205">
            <v>3915</v>
          </cell>
          <cell r="W205">
            <v>3915</v>
          </cell>
          <cell r="X205">
            <v>3915</v>
          </cell>
          <cell r="Y205">
            <v>3915</v>
          </cell>
          <cell r="Z205">
            <v>3915</v>
          </cell>
          <cell r="AA205">
            <v>78300</v>
          </cell>
        </row>
        <row r="206">
          <cell r="B206" t="str">
            <v>4.1.3  -  Consumo    (Transp. Qd. 1.3.)</v>
          </cell>
          <cell r="G206">
            <v>616</v>
          </cell>
          <cell r="H206">
            <v>1097</v>
          </cell>
          <cell r="I206">
            <v>1097</v>
          </cell>
          <cell r="J206">
            <v>1097</v>
          </cell>
          <cell r="K206">
            <v>1097</v>
          </cell>
          <cell r="L206">
            <v>1097</v>
          </cell>
          <cell r="M206">
            <v>1097</v>
          </cell>
          <cell r="N206">
            <v>1097</v>
          </cell>
          <cell r="O206">
            <v>1097</v>
          </cell>
          <cell r="P206">
            <v>1097</v>
          </cell>
          <cell r="Q206">
            <v>1097</v>
          </cell>
          <cell r="R206">
            <v>1097</v>
          </cell>
          <cell r="S206">
            <v>1097</v>
          </cell>
          <cell r="T206">
            <v>1097</v>
          </cell>
          <cell r="U206">
            <v>1097</v>
          </cell>
          <cell r="V206">
            <v>1097</v>
          </cell>
          <cell r="W206">
            <v>1097</v>
          </cell>
          <cell r="X206">
            <v>1097</v>
          </cell>
          <cell r="Y206">
            <v>1097</v>
          </cell>
          <cell r="Z206">
            <v>1097</v>
          </cell>
          <cell r="AA206">
            <v>21459</v>
          </cell>
        </row>
        <row r="207">
          <cell r="B207" t="str">
            <v>4.1.4  -  Transportes    (Transp. Qd. 1.3.)</v>
          </cell>
          <cell r="G207">
            <v>304</v>
          </cell>
          <cell r="H207">
            <v>1549</v>
          </cell>
          <cell r="I207">
            <v>1549</v>
          </cell>
          <cell r="J207">
            <v>1549</v>
          </cell>
          <cell r="K207">
            <v>1549</v>
          </cell>
          <cell r="L207">
            <v>1549</v>
          </cell>
          <cell r="M207">
            <v>1549</v>
          </cell>
          <cell r="N207">
            <v>1549</v>
          </cell>
          <cell r="O207">
            <v>1549</v>
          </cell>
          <cell r="P207">
            <v>1549</v>
          </cell>
          <cell r="Q207">
            <v>1549</v>
          </cell>
          <cell r="R207">
            <v>1549</v>
          </cell>
          <cell r="S207">
            <v>1549</v>
          </cell>
          <cell r="T207">
            <v>1549</v>
          </cell>
          <cell r="U207">
            <v>1549</v>
          </cell>
          <cell r="V207">
            <v>1549</v>
          </cell>
          <cell r="W207">
            <v>1549</v>
          </cell>
          <cell r="X207">
            <v>1549</v>
          </cell>
          <cell r="Y207">
            <v>1549</v>
          </cell>
          <cell r="Z207">
            <v>1549</v>
          </cell>
          <cell r="AA207">
            <v>29735</v>
          </cell>
        </row>
        <row r="208">
          <cell r="B208" t="str">
            <v>4.1.5  -  Diversas    (Transp. Qd. 1.3.)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</row>
        <row r="209">
          <cell r="B209" t="str">
            <v>4.1.6  -  Depreciação/Amortização    (Transp. Qd. 1.3.)</v>
          </cell>
          <cell r="G209">
            <v>945.2166666666667</v>
          </cell>
          <cell r="H209">
            <v>2872.7878947368431</v>
          </cell>
          <cell r="I209">
            <v>4879.185672514619</v>
          </cell>
          <cell r="J209">
            <v>6224.6219470244259</v>
          </cell>
          <cell r="K209">
            <v>7380.352988691091</v>
          </cell>
          <cell r="L209">
            <v>9114.5896553577568</v>
          </cell>
          <cell r="M209">
            <v>10849.575131548232</v>
          </cell>
          <cell r="N209">
            <v>12447.969746932848</v>
          </cell>
          <cell r="O209">
            <v>14349.336413599513</v>
          </cell>
          <cell r="P209">
            <v>15850.738534811635</v>
          </cell>
          <cell r="Q209">
            <v>16966.979201478302</v>
          </cell>
          <cell r="R209">
            <v>17607.734757033861</v>
          </cell>
          <cell r="S209">
            <v>17916.351007033856</v>
          </cell>
          <cell r="T209">
            <v>18337.605768938622</v>
          </cell>
          <cell r="U209">
            <v>20421.07910227195</v>
          </cell>
          <cell r="V209">
            <v>20645.36576893862</v>
          </cell>
          <cell r="W209">
            <v>22991.679102271952</v>
          </cell>
          <cell r="X209">
            <v>27602.07910227195</v>
          </cell>
          <cell r="Y209">
            <v>32150.822435605285</v>
          </cell>
          <cell r="Z209">
            <v>38153.049102271943</v>
          </cell>
          <cell r="AA209">
            <v>317707.12</v>
          </cell>
        </row>
        <row r="210">
          <cell r="B210" t="str">
            <v>4.1.7  -  Seguros    (transp. Qd 1.3.)</v>
          </cell>
          <cell r="G210">
            <v>951</v>
          </cell>
          <cell r="H210">
            <v>842</v>
          </cell>
          <cell r="I210">
            <v>984</v>
          </cell>
          <cell r="J210">
            <v>1007</v>
          </cell>
          <cell r="K210">
            <v>966</v>
          </cell>
          <cell r="L210">
            <v>851</v>
          </cell>
          <cell r="M210">
            <v>859</v>
          </cell>
          <cell r="N210">
            <v>875</v>
          </cell>
          <cell r="O210">
            <v>876</v>
          </cell>
          <cell r="P210">
            <v>911</v>
          </cell>
          <cell r="Q210">
            <v>939</v>
          </cell>
          <cell r="R210">
            <v>927</v>
          </cell>
          <cell r="S210">
            <v>934</v>
          </cell>
          <cell r="T210">
            <v>925</v>
          </cell>
          <cell r="U210">
            <v>959</v>
          </cell>
          <cell r="V210">
            <v>961</v>
          </cell>
          <cell r="W210">
            <v>964</v>
          </cell>
          <cell r="X210">
            <v>983</v>
          </cell>
          <cell r="Y210">
            <v>988</v>
          </cell>
          <cell r="Z210">
            <v>993</v>
          </cell>
          <cell r="AA210">
            <v>18695</v>
          </cell>
        </row>
        <row r="211">
          <cell r="B211" t="str">
            <v xml:space="preserve">4.1.8  -  Garantias  (transp. Qd 1.3.)  </v>
          </cell>
          <cell r="G211">
            <v>858</v>
          </cell>
          <cell r="H211">
            <v>690</v>
          </cell>
          <cell r="I211">
            <v>596</v>
          </cell>
          <cell r="J211">
            <v>527</v>
          </cell>
          <cell r="K211">
            <v>510</v>
          </cell>
          <cell r="L211">
            <v>499</v>
          </cell>
          <cell r="M211">
            <v>499</v>
          </cell>
          <cell r="N211">
            <v>499</v>
          </cell>
          <cell r="O211">
            <v>498</v>
          </cell>
          <cell r="P211">
            <v>498</v>
          </cell>
          <cell r="Q211">
            <v>497</v>
          </cell>
          <cell r="R211">
            <v>497</v>
          </cell>
          <cell r="S211">
            <v>497</v>
          </cell>
          <cell r="T211">
            <v>496</v>
          </cell>
          <cell r="U211">
            <v>496</v>
          </cell>
          <cell r="V211">
            <v>495</v>
          </cell>
          <cell r="W211">
            <v>378</v>
          </cell>
          <cell r="X211">
            <v>378</v>
          </cell>
          <cell r="Y211">
            <v>378</v>
          </cell>
          <cell r="Z211">
            <v>378</v>
          </cell>
          <cell r="AA211">
            <v>10164</v>
          </cell>
        </row>
        <row r="212">
          <cell r="B212" t="str">
            <v xml:space="preserve">4.1.9  -  Parc.Variável da Concessão   </v>
          </cell>
          <cell r="G212">
            <v>822.65528755000014</v>
          </cell>
          <cell r="H212">
            <v>1677.32376</v>
          </cell>
          <cell r="I212">
            <v>1826.6573256986301</v>
          </cell>
          <cell r="J212">
            <v>1986</v>
          </cell>
          <cell r="K212">
            <v>2079.6311849999997</v>
          </cell>
          <cell r="L212">
            <v>2112.2654629665099</v>
          </cell>
          <cell r="M212">
            <v>2278.7447999999999</v>
          </cell>
          <cell r="N212">
            <v>2385.1215899999997</v>
          </cell>
          <cell r="O212">
            <v>2496.872805</v>
          </cell>
          <cell r="P212">
            <v>2695.86</v>
          </cell>
          <cell r="Q212">
            <v>2819.31</v>
          </cell>
          <cell r="R212">
            <v>2946.66</v>
          </cell>
          <cell r="S212">
            <v>3080.19</v>
          </cell>
          <cell r="T212">
            <v>3220.29</v>
          </cell>
          <cell r="U212">
            <v>3362.37</v>
          </cell>
          <cell r="V212">
            <v>3511.2</v>
          </cell>
          <cell r="W212">
            <v>3664.44</v>
          </cell>
          <cell r="X212">
            <v>3824.91</v>
          </cell>
          <cell r="Y212">
            <v>3992.8799999999997</v>
          </cell>
          <cell r="Z212">
            <v>4168.8</v>
          </cell>
          <cell r="AA212">
            <v>54952.182216215144</v>
          </cell>
        </row>
        <row r="213">
          <cell r="B213" t="str">
            <v xml:space="preserve">4.1.10 - Parcela Fixa da Concessão   </v>
          </cell>
          <cell r="G213">
            <v>12550</v>
          </cell>
          <cell r="H213">
            <v>12550</v>
          </cell>
          <cell r="I213">
            <v>12550</v>
          </cell>
          <cell r="J213">
            <v>12550</v>
          </cell>
          <cell r="K213">
            <v>12550</v>
          </cell>
          <cell r="L213">
            <v>12173.95407866485</v>
          </cell>
          <cell r="M213">
            <v>12550</v>
          </cell>
          <cell r="N213">
            <v>12550</v>
          </cell>
          <cell r="O213">
            <v>12550</v>
          </cell>
          <cell r="P213">
            <v>12550</v>
          </cell>
          <cell r="Q213">
            <v>12550</v>
          </cell>
          <cell r="R213">
            <v>12550</v>
          </cell>
          <cell r="S213">
            <v>12550</v>
          </cell>
          <cell r="T213">
            <v>12550</v>
          </cell>
          <cell r="U213">
            <v>12550</v>
          </cell>
          <cell r="V213">
            <v>12550</v>
          </cell>
          <cell r="W213">
            <v>12550</v>
          </cell>
          <cell r="X213">
            <v>12550</v>
          </cell>
          <cell r="Y213">
            <v>12550</v>
          </cell>
          <cell r="Z213">
            <v>12550</v>
          </cell>
          <cell r="AA213">
            <v>250623.95407866486</v>
          </cell>
        </row>
        <row r="214">
          <cell r="B214" t="str">
            <v>5 -  RESULTADO BRUTO OPERACIONAL     (3 - 4)</v>
          </cell>
          <cell r="G214">
            <v>-707.55940898444169</v>
          </cell>
          <cell r="H214">
            <v>16194.493683076493</v>
          </cell>
          <cell r="I214">
            <v>17850.159180162635</v>
          </cell>
          <cell r="J214">
            <v>19232.078052975572</v>
          </cell>
          <cell r="K214">
            <v>20842.428964751394</v>
          </cell>
          <cell r="L214">
            <v>20271.164849910492</v>
          </cell>
          <cell r="M214">
            <v>22646.845928825889</v>
          </cell>
          <cell r="N214">
            <v>24922.861078567148</v>
          </cell>
          <cell r="O214">
            <v>26312.56769365049</v>
          </cell>
          <cell r="P214">
            <v>30636.338465188368</v>
          </cell>
          <cell r="Q214">
            <v>33128.700298521697</v>
          </cell>
          <cell r="R214">
            <v>36250.402242966142</v>
          </cell>
          <cell r="S214">
            <v>39867.244492966143</v>
          </cell>
          <cell r="T214">
            <v>43581.934731061374</v>
          </cell>
          <cell r="U214">
            <v>45648.71739772804</v>
          </cell>
          <cell r="V214">
            <v>49806.47423106138</v>
          </cell>
          <cell r="W214">
            <v>52087.078897728046</v>
          </cell>
          <cell r="X214">
            <v>52183.520397728047</v>
          </cell>
          <cell r="Y214">
            <v>52576.49356439471</v>
          </cell>
          <cell r="Z214">
            <v>51750.110897728053</v>
          </cell>
          <cell r="AA214">
            <v>655082.0556400076</v>
          </cell>
        </row>
        <row r="215">
          <cell r="B215" t="str">
            <v>6 -  RESULTADO FINANCEIRO    (6.1)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</row>
        <row r="216">
          <cell r="B216" t="str">
            <v>6.1 - Receitas    (Transp. Qd. 2B)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</row>
        <row r="217">
          <cell r="B217" t="str">
            <v>7 -  RESULTADO OPERACIONAL    (5 + 6)</v>
          </cell>
          <cell r="G217">
            <v>-707.55940898444169</v>
          </cell>
          <cell r="H217">
            <v>16194.493683076493</v>
          </cell>
          <cell r="I217">
            <v>17850.159180162635</v>
          </cell>
          <cell r="J217">
            <v>19232.078052975572</v>
          </cell>
          <cell r="K217">
            <v>20842.428964751394</v>
          </cell>
          <cell r="L217">
            <v>20271.164849910492</v>
          </cell>
          <cell r="M217">
            <v>22646.845928825889</v>
          </cell>
          <cell r="N217">
            <v>24922.861078567148</v>
          </cell>
          <cell r="O217">
            <v>26312.56769365049</v>
          </cell>
          <cell r="P217">
            <v>30636.338465188368</v>
          </cell>
          <cell r="Q217">
            <v>33128.700298521697</v>
          </cell>
          <cell r="R217">
            <v>36250.402242966142</v>
          </cell>
          <cell r="S217">
            <v>39867.244492966143</v>
          </cell>
          <cell r="T217">
            <v>43581.934731061374</v>
          </cell>
          <cell r="U217">
            <v>45648.71739772804</v>
          </cell>
          <cell r="V217">
            <v>49806.47423106138</v>
          </cell>
          <cell r="W217">
            <v>52087.078897728046</v>
          </cell>
          <cell r="X217">
            <v>52183.520397728047</v>
          </cell>
          <cell r="Y217">
            <v>52576.49356439471</v>
          </cell>
          <cell r="Z217">
            <v>51750.110897728053</v>
          </cell>
          <cell r="AA217">
            <v>655082.0556400076</v>
          </cell>
        </row>
        <row r="218">
          <cell r="B218" t="str">
            <v>8 -  RESULTADO NÃO OPERACIONAL    (Tr. item 2, Qd. 3A)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B219" t="str">
            <v>9 -  RESULTADO ANTES CONTRIBUIÇÃO SOCIAL   (7 + 8)</v>
          </cell>
          <cell r="G219">
            <v>-707.55940898444169</v>
          </cell>
          <cell r="H219">
            <v>16194.493683076493</v>
          </cell>
          <cell r="I219">
            <v>17850.159180162635</v>
          </cell>
          <cell r="J219">
            <v>19232.078052975572</v>
          </cell>
          <cell r="K219">
            <v>20842.428964751394</v>
          </cell>
          <cell r="L219">
            <v>20271.164849910492</v>
          </cell>
          <cell r="M219">
            <v>22646.845928825889</v>
          </cell>
          <cell r="N219">
            <v>24922.861078567148</v>
          </cell>
          <cell r="O219">
            <v>26312.56769365049</v>
          </cell>
          <cell r="P219">
            <v>30636.338465188368</v>
          </cell>
          <cell r="Q219">
            <v>33128.700298521697</v>
          </cell>
          <cell r="R219">
            <v>36250.402242966142</v>
          </cell>
          <cell r="S219">
            <v>39867.244492966143</v>
          </cell>
          <cell r="T219">
            <v>43581.934731061374</v>
          </cell>
          <cell r="U219">
            <v>45648.71739772804</v>
          </cell>
          <cell r="V219">
            <v>49806.47423106138</v>
          </cell>
          <cell r="W219">
            <v>52087.078897728046</v>
          </cell>
          <cell r="X219">
            <v>52183.520397728047</v>
          </cell>
          <cell r="Y219">
            <v>52576.49356439471</v>
          </cell>
          <cell r="Z219">
            <v>51750.110897728053</v>
          </cell>
          <cell r="AA219">
            <v>655082.0556400076</v>
          </cell>
        </row>
        <row r="220">
          <cell r="B220" t="str">
            <v>10- CONTRIBUIÇÃO SOCIAL (Legislação vigente)</v>
          </cell>
          <cell r="G220">
            <v>0</v>
          </cell>
          <cell r="H220">
            <v>1238.9547419273638</v>
          </cell>
          <cell r="I220">
            <v>1428.012734413011</v>
          </cell>
          <cell r="J220">
            <v>1538.566244238046</v>
          </cell>
          <cell r="K220">
            <v>1667.3943171801104</v>
          </cell>
          <cell r="L220">
            <v>1621.6931879928397</v>
          </cell>
          <cell r="M220">
            <v>1811.7476743060713</v>
          </cell>
          <cell r="N220">
            <v>1993.8288862853726</v>
          </cell>
          <cell r="O220">
            <v>2105.005415492039</v>
          </cell>
          <cell r="P220">
            <v>2450.9070772150699</v>
          </cell>
          <cell r="Q220">
            <v>2650.2960238817363</v>
          </cell>
          <cell r="R220">
            <v>2900.0321794372899</v>
          </cell>
          <cell r="S220">
            <v>3189.3795594372914</v>
          </cell>
          <cell r="T220">
            <v>3486.5547784849105</v>
          </cell>
          <cell r="U220">
            <v>3651.8973918182442</v>
          </cell>
          <cell r="V220">
            <v>3984.5179384849112</v>
          </cell>
          <cell r="W220">
            <v>4166.9663118182443</v>
          </cell>
          <cell r="X220">
            <v>4174.6816318182437</v>
          </cell>
          <cell r="Y220">
            <v>4206.1194851515766</v>
          </cell>
          <cell r="Z220">
            <v>4140.0088718182442</v>
          </cell>
          <cell r="AA220">
            <v>52406.564451200618</v>
          </cell>
        </row>
        <row r="221">
          <cell r="B221" t="str">
            <v>11- RESULTADO ANTES IMPOSTO DE RENDA    (9 - 10)</v>
          </cell>
          <cell r="G221">
            <v>-707.55940898444169</v>
          </cell>
          <cell r="H221">
            <v>14955.538941149129</v>
          </cell>
          <cell r="I221">
            <v>16422.146445749622</v>
          </cell>
          <cell r="J221">
            <v>17693.511808737527</v>
          </cell>
          <cell r="K221">
            <v>19175.034647571283</v>
          </cell>
          <cell r="L221">
            <v>18649.471661917654</v>
          </cell>
          <cell r="M221">
            <v>20835.098254519817</v>
          </cell>
          <cell r="N221">
            <v>22929.032192281775</v>
          </cell>
          <cell r="O221">
            <v>24207.56227815845</v>
          </cell>
          <cell r="P221">
            <v>28185.431387973298</v>
          </cell>
          <cell r="Q221">
            <v>30478.404274639961</v>
          </cell>
          <cell r="R221">
            <v>33350.370063528855</v>
          </cell>
          <cell r="S221">
            <v>36677.86493352885</v>
          </cell>
          <cell r="T221">
            <v>40095.379952576463</v>
          </cell>
          <cell r="U221">
            <v>41996.820005909794</v>
          </cell>
          <cell r="V221">
            <v>45821.956292576469</v>
          </cell>
          <cell r="W221">
            <v>47920.112585909803</v>
          </cell>
          <cell r="X221">
            <v>48008.838765909801</v>
          </cell>
          <cell r="Y221">
            <v>48370.374079243134</v>
          </cell>
          <cell r="Z221">
            <v>47610.102025909808</v>
          </cell>
          <cell r="AA221">
            <v>602675.49118880695</v>
          </cell>
        </row>
        <row r="222">
          <cell r="B222" t="str">
            <v>12- IMPOSTO DE RENDA (Legislação vigente)</v>
          </cell>
          <cell r="G222">
            <v>0</v>
          </cell>
          <cell r="H222">
            <v>3847.7335685230128</v>
          </cell>
          <cell r="I222">
            <v>4438.5397950406605</v>
          </cell>
          <cell r="J222">
            <v>4784.0195132438939</v>
          </cell>
          <cell r="K222">
            <v>5186.6072411878449</v>
          </cell>
          <cell r="L222">
            <v>5043.791212477623</v>
          </cell>
          <cell r="M222">
            <v>5637.7114822064723</v>
          </cell>
          <cell r="N222">
            <v>6206.7152696417888</v>
          </cell>
          <cell r="O222">
            <v>6554.1419234126206</v>
          </cell>
          <cell r="P222">
            <v>7635.0846162970929</v>
          </cell>
          <cell r="Q222">
            <v>8258.1750746304278</v>
          </cell>
          <cell r="R222">
            <v>9038.6005607415318</v>
          </cell>
          <cell r="S222">
            <v>9942.8111232415322</v>
          </cell>
          <cell r="T222">
            <v>10871.483682765345</v>
          </cell>
          <cell r="U222">
            <v>11388.179349432012</v>
          </cell>
          <cell r="V222">
            <v>12427.618557765345</v>
          </cell>
          <cell r="W222">
            <v>12997.76972443201</v>
          </cell>
          <cell r="X222">
            <v>13021.88009943201</v>
          </cell>
          <cell r="Y222">
            <v>13120.123391098678</v>
          </cell>
          <cell r="Z222">
            <v>12913.527724432013</v>
          </cell>
          <cell r="AA222">
            <v>163314.5139100019</v>
          </cell>
        </row>
        <row r="223">
          <cell r="B223" t="str">
            <v>13- RESULTADO DE EXERCÍCIO    (11 - 12)</v>
          </cell>
          <cell r="G223">
            <v>-707.55940898444169</v>
          </cell>
          <cell r="H223">
            <v>11107.805372626117</v>
          </cell>
          <cell r="I223">
            <v>11983.606650708962</v>
          </cell>
          <cell r="J223">
            <v>12909.492295493634</v>
          </cell>
          <cell r="K223">
            <v>13988.427406383438</v>
          </cell>
          <cell r="L223">
            <v>13605.680449440031</v>
          </cell>
          <cell r="M223">
            <v>15197.386772313344</v>
          </cell>
          <cell r="N223">
            <v>16722.316922639984</v>
          </cell>
          <cell r="O223">
            <v>17653.420354745831</v>
          </cell>
          <cell r="P223">
            <v>20550.346771676206</v>
          </cell>
          <cell r="Q223">
            <v>22220.229200009533</v>
          </cell>
          <cell r="R223">
            <v>24311.769502787323</v>
          </cell>
          <cell r="S223">
            <v>26735.053810287318</v>
          </cell>
          <cell r="T223">
            <v>29223.896269811117</v>
          </cell>
          <cell r="U223">
            <v>30608.640656477783</v>
          </cell>
          <cell r="V223">
            <v>33394.337734811124</v>
          </cell>
          <cell r="W223">
            <v>34922.342861477795</v>
          </cell>
          <cell r="X223">
            <v>34986.958666477789</v>
          </cell>
          <cell r="Y223">
            <v>35250.250688144457</v>
          </cell>
          <cell r="Z223">
            <v>34696.574301477798</v>
          </cell>
          <cell r="AA223">
            <v>439360.97727880505</v>
          </cell>
        </row>
        <row r="224">
          <cell r="B224" t="str">
            <v>Obs.: este demonstrativo de resultados retrata o projeto original mais os fatores de desequilibrio do contrato original</v>
          </cell>
        </row>
        <row r="226">
          <cell r="B226" t="str">
            <v>DEMONSTRATIVO DE RESULTADOS COM FATORES DE DESEQUILIBRIO NA EXTENSÃO DO PERIODO CONTRATUAL (MIlhares de Reais)</v>
          </cell>
        </row>
        <row r="228">
          <cell r="B228" t="str">
            <v>DISCRIMINAÇÃO</v>
          </cell>
          <cell r="G228">
            <v>21</v>
          </cell>
          <cell r="H228">
            <v>22</v>
          </cell>
          <cell r="I228">
            <v>23</v>
          </cell>
          <cell r="J228">
            <v>24</v>
          </cell>
          <cell r="K228">
            <v>25</v>
          </cell>
          <cell r="L228">
            <v>26</v>
          </cell>
          <cell r="M228">
            <v>27</v>
          </cell>
          <cell r="N228">
            <v>28</v>
          </cell>
          <cell r="O228">
            <v>29</v>
          </cell>
          <cell r="P228">
            <v>30</v>
          </cell>
          <cell r="Q228">
            <v>31</v>
          </cell>
          <cell r="R228">
            <v>32</v>
          </cell>
          <cell r="S228">
            <v>33</v>
          </cell>
          <cell r="T228">
            <v>34</v>
          </cell>
          <cell r="U228">
            <v>35</v>
          </cell>
          <cell r="V228">
            <v>36</v>
          </cell>
          <cell r="W228">
            <v>37</v>
          </cell>
          <cell r="X228">
            <v>38</v>
          </cell>
          <cell r="Y228">
            <v>39</v>
          </cell>
          <cell r="Z228">
            <v>40</v>
          </cell>
          <cell r="AA228" t="str">
            <v>TOTAL</v>
          </cell>
        </row>
        <row r="229">
          <cell r="B229" t="str">
            <v>1 -  RECEITA BRUTA    (1.1)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</row>
        <row r="230">
          <cell r="B230" t="str">
            <v>1.1 - Operacionais    (1.1.1 + 1.1.2)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</row>
        <row r="231">
          <cell r="B231" t="str">
            <v>1.1.1 - Receitas de  Pedágios    (Transp. Qd.2.1.1.2)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</row>
        <row r="232">
          <cell r="B232" t="str">
            <v>1.1.2 - Outras Receitas Operacionais    (calculado 2.1.2.)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</row>
        <row r="233">
          <cell r="B233" t="str">
            <v>2 -  DEDUÇÕES DA RECEITA    (2.1)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</row>
        <row r="234">
          <cell r="B234" t="str">
            <v>2.1 - Tributos sobre Faturamento    (2.1.1+ .... + 2.1.4)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</row>
        <row r="235">
          <cell r="B235" t="str">
            <v>2.1.1 - I.S.S    (transp. Qd  1.3.)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</row>
        <row r="236">
          <cell r="B236" t="str">
            <v>2.1.2 - Cofins    (transp. Qd 1.3.)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</row>
        <row r="237">
          <cell r="B237" t="str">
            <v>2.1.3 - Pis / Pasep    (transp. Qd 1.3.)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</row>
        <row r="238">
          <cell r="B238" t="str">
            <v>2.1.4 - CPMF    (transp Qd 1.3.)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B239" t="str">
            <v>3 -  RECEITA LIQUIDA    (1 - 2)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</row>
        <row r="240">
          <cell r="B240" t="str">
            <v>4 -  DESPESAS    (4.1)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</row>
        <row r="241">
          <cell r="B241" t="str">
            <v>4.1 - Operacionais    (4.1.1+ .... + 4.1.10)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</row>
        <row r="242">
          <cell r="B242" t="str">
            <v>4.1.1  -  Pessoal e Administradores    (Transp. Qd. 1.3.)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</row>
        <row r="243">
          <cell r="B243" t="str">
            <v>4.1.2  -  Conservação de Rotina    (Transp. Qd. 1.3.)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</row>
        <row r="244">
          <cell r="B244" t="str">
            <v>4.1.3  -  Consumo    (Transp. Qd. 1.3.)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</row>
        <row r="245">
          <cell r="B245" t="str">
            <v>4.1.4  -  Transportes    (Transp. Qd. 1.3.)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</row>
        <row r="246">
          <cell r="B246" t="str">
            <v>4.1.5  -  Diversas    (Transp. Qd. 1.3.)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</row>
        <row r="247">
          <cell r="B247" t="str">
            <v>4.1.6  -  Depreciação/Amortização    (Transp. Qd. 1.3.)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B248" t="str">
            <v>4.1.7  -  Seguros    (transp. Qd 1.3.)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</row>
        <row r="249">
          <cell r="B249" t="str">
            <v xml:space="preserve">4.1.8  -  Garantias  (transp. Qd 1.3.)  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</row>
        <row r="250">
          <cell r="B250" t="str">
            <v xml:space="preserve">4.1.9  -  Parc.Variável da Concessão   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</row>
        <row r="251">
          <cell r="B251" t="str">
            <v xml:space="preserve">4.1.10 - Parcela Fixa da Concessão  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B252" t="str">
            <v>5 -  RESULTADO BRUTO OPERACIONAL     (3 - 4)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</row>
        <row r="253">
          <cell r="B253" t="str">
            <v>6 -  RESULTADO FINANCEIRO    (6.1)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</row>
        <row r="254">
          <cell r="B254" t="str">
            <v>6.1 - Receitas    (Transp. Qd. 2B)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</row>
        <row r="255">
          <cell r="B255" t="str">
            <v>7 -  RESULTADO OPERACIONAL    (5 + 6)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</row>
        <row r="256">
          <cell r="B256" t="str">
            <v>8 -  RESULTADO NÃO OPERACIONAL    (Tr. item 2, Qd. 3A)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B257" t="str">
            <v>9 -  RESULTADO ANTES CONTRIBUIÇÃO SOCIAL   (7 + 8)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</row>
        <row r="258">
          <cell r="B258" t="str">
            <v>10- CONTRIBUIÇÃO SOCIAL (Legislação vigente)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</row>
        <row r="259">
          <cell r="B259" t="str">
            <v>11- RESULTADO ANTES IMPOSTO DE RENDA    (9 - 10)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</row>
        <row r="260">
          <cell r="B260" t="str">
            <v>12- IMPOSTO DE RENDA (Legislação vigente)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</row>
        <row r="261">
          <cell r="B261" t="str">
            <v>13- RESULTADO DE EXERCÍCIO    (11 - 12)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</row>
        <row r="262">
          <cell r="B262" t="str">
            <v>Obs.: este demonstrativo de resultados retrata a extensão necessaria para o reestabelecimento do equilibrio do contrato original</v>
          </cell>
        </row>
        <row r="264">
          <cell r="B264" t="str">
            <v>FLUXO DE CAIXA COM FATORES DE DESEQUILIBRIO NO PERIODO CONTRATUAL (MIlhares de Reais)</v>
          </cell>
        </row>
        <row r="266">
          <cell r="B266" t="str">
            <v>DISCRIMINAÇÃO</v>
          </cell>
          <cell r="G266">
            <v>1</v>
          </cell>
          <cell r="H266">
            <v>2</v>
          </cell>
          <cell r="I266">
            <v>3</v>
          </cell>
          <cell r="J266">
            <v>4</v>
          </cell>
          <cell r="K266">
            <v>5</v>
          </cell>
          <cell r="L266">
            <v>6</v>
          </cell>
          <cell r="M266">
            <v>7</v>
          </cell>
          <cell r="N266">
            <v>8</v>
          </cell>
          <cell r="O266">
            <v>9</v>
          </cell>
          <cell r="P266">
            <v>10</v>
          </cell>
          <cell r="Q266">
            <v>11</v>
          </cell>
          <cell r="R266">
            <v>12</v>
          </cell>
          <cell r="S266">
            <v>13</v>
          </cell>
          <cell r="T266">
            <v>14</v>
          </cell>
          <cell r="U266">
            <v>15</v>
          </cell>
          <cell r="V266">
            <v>16</v>
          </cell>
          <cell r="W266">
            <v>17</v>
          </cell>
          <cell r="X266">
            <v>18</v>
          </cell>
          <cell r="Y266">
            <v>19</v>
          </cell>
          <cell r="Z266">
            <v>20</v>
          </cell>
          <cell r="AA266" t="str">
            <v>TOTAL</v>
          </cell>
        </row>
        <row r="267">
          <cell r="B267" t="str">
            <v xml:space="preserve">1.  INGRESSOS     (1.1.) </v>
          </cell>
          <cell r="G267">
            <v>27421.842918333336</v>
          </cell>
          <cell r="H267">
            <v>55910.792000000001</v>
          </cell>
          <cell r="I267">
            <v>60888.577523287669</v>
          </cell>
          <cell r="J267">
            <v>66200</v>
          </cell>
          <cell r="K267">
            <v>69321.039499999999</v>
          </cell>
          <cell r="L267">
            <v>70408.848765550327</v>
          </cell>
          <cell r="M267">
            <v>75958.16</v>
          </cell>
          <cell r="N267">
            <v>79504.053</v>
          </cell>
          <cell r="O267">
            <v>83229.093500000003</v>
          </cell>
          <cell r="P267">
            <v>89862</v>
          </cell>
          <cell r="Q267">
            <v>93977</v>
          </cell>
          <cell r="R267">
            <v>98222</v>
          </cell>
          <cell r="S267">
            <v>102673</v>
          </cell>
          <cell r="T267">
            <v>107343</v>
          </cell>
          <cell r="U267">
            <v>112079</v>
          </cell>
          <cell r="V267">
            <v>117040</v>
          </cell>
          <cell r="W267">
            <v>122148</v>
          </cell>
          <cell r="X267">
            <v>127497</v>
          </cell>
          <cell r="Y267">
            <v>133096</v>
          </cell>
          <cell r="Z267">
            <v>138960</v>
          </cell>
          <cell r="AA267">
            <v>1831739.4072071714</v>
          </cell>
        </row>
        <row r="268">
          <cell r="B268" t="str">
            <v>1.1.  RECEITAS     (1.1.1.+ ... + 1.1.4)</v>
          </cell>
          <cell r="G268">
            <v>27421.842918333336</v>
          </cell>
          <cell r="H268">
            <v>55910.792000000001</v>
          </cell>
          <cell r="I268">
            <v>60888.577523287669</v>
          </cell>
          <cell r="J268">
            <v>66200</v>
          </cell>
          <cell r="K268">
            <v>69321.039499999999</v>
          </cell>
          <cell r="L268">
            <v>70408.848765550327</v>
          </cell>
          <cell r="M268">
            <v>75958.16</v>
          </cell>
          <cell r="N268">
            <v>79504.053</v>
          </cell>
          <cell r="O268">
            <v>83229.093500000003</v>
          </cell>
          <cell r="P268">
            <v>89862</v>
          </cell>
          <cell r="Q268">
            <v>93977</v>
          </cell>
          <cell r="R268">
            <v>98222</v>
          </cell>
          <cell r="S268">
            <v>102673</v>
          </cell>
          <cell r="T268">
            <v>107343</v>
          </cell>
          <cell r="U268">
            <v>112079</v>
          </cell>
          <cell r="V268">
            <v>117040</v>
          </cell>
          <cell r="W268">
            <v>122148</v>
          </cell>
          <cell r="X268">
            <v>127497</v>
          </cell>
          <cell r="Y268">
            <v>133096</v>
          </cell>
          <cell r="Z268">
            <v>138960</v>
          </cell>
          <cell r="AA268">
            <v>1831739.4072071714</v>
          </cell>
        </row>
        <row r="269">
          <cell r="B269" t="str">
            <v>1.1.1   Receitas de Pedágio</v>
          </cell>
          <cell r="G269">
            <v>27421.842918333336</v>
          </cell>
          <cell r="H269">
            <v>55910.792000000001</v>
          </cell>
          <cell r="I269">
            <v>60888.577523287669</v>
          </cell>
          <cell r="J269">
            <v>66200</v>
          </cell>
          <cell r="K269">
            <v>69321.039499999999</v>
          </cell>
          <cell r="L269">
            <v>70408.848765550327</v>
          </cell>
          <cell r="M269">
            <v>75958.16</v>
          </cell>
          <cell r="N269">
            <v>79504.053</v>
          </cell>
          <cell r="O269">
            <v>83229.093500000003</v>
          </cell>
          <cell r="P269">
            <v>89862</v>
          </cell>
          <cell r="Q269">
            <v>93977</v>
          </cell>
          <cell r="R269">
            <v>98222</v>
          </cell>
          <cell r="S269">
            <v>102673</v>
          </cell>
          <cell r="T269">
            <v>107343</v>
          </cell>
          <cell r="U269">
            <v>112079</v>
          </cell>
          <cell r="V269">
            <v>117040</v>
          </cell>
          <cell r="W269">
            <v>122148</v>
          </cell>
          <cell r="X269">
            <v>127497</v>
          </cell>
          <cell r="Y269">
            <v>133096</v>
          </cell>
          <cell r="Z269">
            <v>138960</v>
          </cell>
          <cell r="AA269">
            <v>1831739.4072071714</v>
          </cell>
        </row>
        <row r="270">
          <cell r="B270" t="str">
            <v>1.1.2   Outras Receitas Operacionais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</row>
        <row r="271">
          <cell r="B271" t="str">
            <v>1.1.3   Receitas Não Operacionais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</row>
        <row r="272">
          <cell r="B272" t="str">
            <v xml:space="preserve">1.1.4   Receitas Financeiras 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</row>
        <row r="273">
          <cell r="B273" t="str">
            <v>2.  DESEMBOLSOS     (2.1.+ ... + 2.4)</v>
          </cell>
          <cell r="G273">
            <v>53246.185660651114</v>
          </cell>
          <cell r="H273">
            <v>72942.671449610716</v>
          </cell>
          <cell r="I273">
            <v>79166.281205758525</v>
          </cell>
          <cell r="J273">
            <v>69386.762309761354</v>
          </cell>
          <cell r="K273">
            <v>65823.607087425466</v>
          </cell>
          <cell r="L273">
            <v>72813.864149689281</v>
          </cell>
          <cell r="M273">
            <v>76464.38849203127</v>
          </cell>
          <cell r="N273">
            <v>70577.454463600239</v>
          </cell>
          <cell r="O273">
            <v>72898.794660404659</v>
          </cell>
          <cell r="P273">
            <v>69922.23585101217</v>
          </cell>
          <cell r="Q273">
            <v>66007.308404762152</v>
          </cell>
          <cell r="R273">
            <v>61939.766561706594</v>
          </cell>
          <cell r="S273">
            <v>60344.870048928824</v>
          </cell>
          <cell r="T273">
            <v>63177.629409464542</v>
          </cell>
          <cell r="U273">
            <v>73506.96356791693</v>
          </cell>
          <cell r="V273">
            <v>64072.266125000257</v>
          </cell>
          <cell r="W273">
            <v>73463.819391250261</v>
          </cell>
          <cell r="X273">
            <v>78554.70194833359</v>
          </cell>
          <cell r="Y273">
            <v>74424.453147500259</v>
          </cell>
          <cell r="Z273">
            <v>71534.251186250258</v>
          </cell>
          <cell r="AA273">
            <v>1390268.2751210583</v>
          </cell>
        </row>
        <row r="274">
          <cell r="B274" t="str">
            <v>2.1.  OPERACIONAIS     (2.1.1.+ ... + 2.1.8)</v>
          </cell>
          <cell r="G274">
            <v>13454.530373101112</v>
          </cell>
          <cell r="H274">
            <v>22379.186662186665</v>
          </cell>
          <cell r="I274">
            <v>23782.57534491178</v>
          </cell>
          <cell r="J274">
            <v>26207.3</v>
          </cell>
          <cell r="K274">
            <v>26468.626361557519</v>
          </cell>
          <cell r="L274">
            <v>26736.874718650724</v>
          </cell>
          <cell r="M274">
            <v>27632.994139625873</v>
          </cell>
          <cell r="N274">
            <v>27198.1005845</v>
          </cell>
          <cell r="O274">
            <v>27520.31658775</v>
          </cell>
          <cell r="P274">
            <v>28129.063000000002</v>
          </cell>
          <cell r="Q274">
            <v>28512.0105</v>
          </cell>
          <cell r="R274">
            <v>28867.203000000001</v>
          </cell>
          <cell r="S274">
            <v>29259.214500000002</v>
          </cell>
          <cell r="T274">
            <v>29653.1695</v>
          </cell>
          <cell r="U274">
            <v>30096.833500000001</v>
          </cell>
          <cell r="V274">
            <v>30526.959999999999</v>
          </cell>
          <cell r="W274">
            <v>30854.802</v>
          </cell>
          <cell r="X274">
            <v>31336.4905</v>
          </cell>
          <cell r="Y274">
            <v>31825.804</v>
          </cell>
          <cell r="Z274">
            <v>32338.04</v>
          </cell>
          <cell r="AA274">
            <v>552780.09527228365</v>
          </cell>
        </row>
        <row r="275">
          <cell r="B275" t="str">
            <v xml:space="preserve">2.1.1.  Pessoal / Administradores   </v>
          </cell>
          <cell r="G275">
            <v>6061</v>
          </cell>
          <cell r="H275">
            <v>12149</v>
          </cell>
          <cell r="I275">
            <v>12386</v>
          </cell>
          <cell r="J275">
            <v>12386</v>
          </cell>
          <cell r="K275">
            <v>12386</v>
          </cell>
          <cell r="L275">
            <v>12386</v>
          </cell>
          <cell r="M275">
            <v>12386</v>
          </cell>
          <cell r="N275">
            <v>12386</v>
          </cell>
          <cell r="O275">
            <v>12386</v>
          </cell>
          <cell r="P275">
            <v>12386</v>
          </cell>
          <cell r="Q275">
            <v>12386</v>
          </cell>
          <cell r="R275">
            <v>12386</v>
          </cell>
          <cell r="S275">
            <v>12386</v>
          </cell>
          <cell r="T275">
            <v>12386</v>
          </cell>
          <cell r="U275">
            <v>12386</v>
          </cell>
          <cell r="V275">
            <v>12386</v>
          </cell>
          <cell r="W275">
            <v>12386</v>
          </cell>
          <cell r="X275">
            <v>12386</v>
          </cell>
          <cell r="Y275">
            <v>12386</v>
          </cell>
          <cell r="Z275">
            <v>12386</v>
          </cell>
          <cell r="AA275">
            <v>241158</v>
          </cell>
        </row>
        <row r="276">
          <cell r="B276" t="str">
            <v xml:space="preserve">2.1.2.  Conservação de Rotina  </v>
          </cell>
          <cell r="G276">
            <v>3915</v>
          </cell>
          <cell r="H276">
            <v>3915</v>
          </cell>
          <cell r="I276">
            <v>3915</v>
          </cell>
          <cell r="J276">
            <v>3915</v>
          </cell>
          <cell r="K276">
            <v>3915</v>
          </cell>
          <cell r="L276">
            <v>3915</v>
          </cell>
          <cell r="M276">
            <v>3915</v>
          </cell>
          <cell r="N276">
            <v>3915</v>
          </cell>
          <cell r="O276">
            <v>3915</v>
          </cell>
          <cell r="P276">
            <v>3915</v>
          </cell>
          <cell r="Q276">
            <v>3915</v>
          </cell>
          <cell r="R276">
            <v>3915</v>
          </cell>
          <cell r="S276">
            <v>3915</v>
          </cell>
          <cell r="T276">
            <v>3915</v>
          </cell>
          <cell r="U276">
            <v>3915</v>
          </cell>
          <cell r="V276">
            <v>3915</v>
          </cell>
          <cell r="W276">
            <v>3915</v>
          </cell>
          <cell r="X276">
            <v>3915</v>
          </cell>
          <cell r="Y276">
            <v>3915</v>
          </cell>
          <cell r="Z276">
            <v>3915</v>
          </cell>
          <cell r="AA276">
            <v>78300</v>
          </cell>
        </row>
        <row r="277">
          <cell r="B277" t="str">
            <v xml:space="preserve">2.1.3.  Consumo   </v>
          </cell>
          <cell r="G277">
            <v>616</v>
          </cell>
          <cell r="H277">
            <v>1097</v>
          </cell>
          <cell r="I277">
            <v>1097</v>
          </cell>
          <cell r="J277">
            <v>1097</v>
          </cell>
          <cell r="K277">
            <v>1097</v>
          </cell>
          <cell r="L277">
            <v>1097</v>
          </cell>
          <cell r="M277">
            <v>1097</v>
          </cell>
          <cell r="N277">
            <v>1097</v>
          </cell>
          <cell r="O277">
            <v>1097</v>
          </cell>
          <cell r="P277">
            <v>1097</v>
          </cell>
          <cell r="Q277">
            <v>1097</v>
          </cell>
          <cell r="R277">
            <v>1097</v>
          </cell>
          <cell r="S277">
            <v>1097</v>
          </cell>
          <cell r="T277">
            <v>1097</v>
          </cell>
          <cell r="U277">
            <v>1097</v>
          </cell>
          <cell r="V277">
            <v>1097</v>
          </cell>
          <cell r="W277">
            <v>1097</v>
          </cell>
          <cell r="X277">
            <v>1097</v>
          </cell>
          <cell r="Y277">
            <v>1097</v>
          </cell>
          <cell r="Z277">
            <v>1097</v>
          </cell>
          <cell r="AA277">
            <v>21459</v>
          </cell>
        </row>
        <row r="278">
          <cell r="B278" t="str">
            <v>2.1.4.  Transportes</v>
          </cell>
          <cell r="G278">
            <v>304</v>
          </cell>
          <cell r="H278">
            <v>1549</v>
          </cell>
          <cell r="I278">
            <v>1549</v>
          </cell>
          <cell r="J278">
            <v>1549</v>
          </cell>
          <cell r="K278">
            <v>1549</v>
          </cell>
          <cell r="L278">
            <v>1549</v>
          </cell>
          <cell r="M278">
            <v>1549</v>
          </cell>
          <cell r="N278">
            <v>1549</v>
          </cell>
          <cell r="O278">
            <v>1549</v>
          </cell>
          <cell r="P278">
            <v>1549</v>
          </cell>
          <cell r="Q278">
            <v>1549</v>
          </cell>
          <cell r="R278">
            <v>1549</v>
          </cell>
          <cell r="S278">
            <v>1549</v>
          </cell>
          <cell r="T278">
            <v>1549</v>
          </cell>
          <cell r="U278">
            <v>1549</v>
          </cell>
          <cell r="V278">
            <v>1549</v>
          </cell>
          <cell r="W278">
            <v>1549</v>
          </cell>
          <cell r="X278">
            <v>1549</v>
          </cell>
          <cell r="Y278">
            <v>1549</v>
          </cell>
          <cell r="Z278">
            <v>1549</v>
          </cell>
          <cell r="AA278">
            <v>29735</v>
          </cell>
        </row>
        <row r="279">
          <cell r="B279" t="str">
            <v>2.1.5.  Diversas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</row>
        <row r="280">
          <cell r="B280" t="str">
            <v>2.1.6.  Tributos s/ Faturamento</v>
          </cell>
          <cell r="G280">
            <v>749.53037310111108</v>
          </cell>
          <cell r="H280">
            <v>2137.1866621866666</v>
          </cell>
          <cell r="I280">
            <v>3255.575344911781</v>
          </cell>
          <cell r="J280">
            <v>5726.3</v>
          </cell>
          <cell r="K280">
            <v>6045.626361557519</v>
          </cell>
          <cell r="L280">
            <v>6439.8747186507253</v>
          </cell>
          <cell r="M280">
            <v>7327.9941396258746</v>
          </cell>
          <cell r="N280">
            <v>6877.1005845</v>
          </cell>
          <cell r="O280">
            <v>7199.3165877499996</v>
          </cell>
          <cell r="P280">
            <v>7773.063000000001</v>
          </cell>
          <cell r="Q280">
            <v>8129.0105000000003</v>
          </cell>
          <cell r="R280">
            <v>8496.2029999999995</v>
          </cell>
          <cell r="S280">
            <v>8881.2145</v>
          </cell>
          <cell r="T280">
            <v>9285.1695</v>
          </cell>
          <cell r="U280">
            <v>9694.8335000000006</v>
          </cell>
          <cell r="V280">
            <v>10123.960000000001</v>
          </cell>
          <cell r="W280">
            <v>10565.802</v>
          </cell>
          <cell r="X280">
            <v>11028.4905</v>
          </cell>
          <cell r="Y280">
            <v>11512.804</v>
          </cell>
          <cell r="Z280">
            <v>12020.039999999999</v>
          </cell>
          <cell r="AA280">
            <v>153269.09527228368</v>
          </cell>
        </row>
        <row r="281">
          <cell r="B281" t="str">
            <v>2.1.7.  Seguros</v>
          </cell>
          <cell r="G281">
            <v>951</v>
          </cell>
          <cell r="H281">
            <v>842</v>
          </cell>
          <cell r="I281">
            <v>984</v>
          </cell>
          <cell r="J281">
            <v>1007</v>
          </cell>
          <cell r="K281">
            <v>966</v>
          </cell>
          <cell r="L281">
            <v>851</v>
          </cell>
          <cell r="M281">
            <v>859</v>
          </cell>
          <cell r="N281">
            <v>875</v>
          </cell>
          <cell r="O281">
            <v>876</v>
          </cell>
          <cell r="P281">
            <v>911</v>
          </cell>
          <cell r="Q281">
            <v>939</v>
          </cell>
          <cell r="R281">
            <v>927</v>
          </cell>
          <cell r="S281">
            <v>934</v>
          </cell>
          <cell r="T281">
            <v>925</v>
          </cell>
          <cell r="U281">
            <v>959</v>
          </cell>
          <cell r="V281">
            <v>961</v>
          </cell>
          <cell r="W281">
            <v>964</v>
          </cell>
          <cell r="X281">
            <v>983</v>
          </cell>
          <cell r="Y281">
            <v>988</v>
          </cell>
          <cell r="Z281">
            <v>993</v>
          </cell>
          <cell r="AA281">
            <v>18695</v>
          </cell>
        </row>
        <row r="282">
          <cell r="B282" t="str">
            <v xml:space="preserve">2.1.8.  Garantias </v>
          </cell>
          <cell r="G282">
            <v>858</v>
          </cell>
          <cell r="H282">
            <v>690</v>
          </cell>
          <cell r="I282">
            <v>596</v>
          </cell>
          <cell r="J282">
            <v>527</v>
          </cell>
          <cell r="K282">
            <v>510</v>
          </cell>
          <cell r="L282">
            <v>499</v>
          </cell>
          <cell r="M282">
            <v>499</v>
          </cell>
          <cell r="N282">
            <v>499</v>
          </cell>
          <cell r="O282">
            <v>498</v>
          </cell>
          <cell r="P282">
            <v>498</v>
          </cell>
          <cell r="Q282">
            <v>497</v>
          </cell>
          <cell r="R282">
            <v>497</v>
          </cell>
          <cell r="S282">
            <v>497</v>
          </cell>
          <cell r="T282">
            <v>496</v>
          </cell>
          <cell r="U282">
            <v>496</v>
          </cell>
          <cell r="V282">
            <v>495</v>
          </cell>
          <cell r="W282">
            <v>378</v>
          </cell>
          <cell r="X282">
            <v>378</v>
          </cell>
          <cell r="Y282">
            <v>378</v>
          </cell>
          <cell r="Z282">
            <v>378</v>
          </cell>
          <cell r="AA282">
            <v>10164</v>
          </cell>
        </row>
        <row r="283">
          <cell r="B283" t="str">
            <v>2.2.  INVESTIMENTOS / IMOBILIZADO     (2.2.1.+ ... + 2.2.7)</v>
          </cell>
          <cell r="G283">
            <v>16881</v>
          </cell>
          <cell r="H283">
            <v>32030.120000000003</v>
          </cell>
          <cell r="I283">
            <v>35663.94</v>
          </cell>
          <cell r="J283">
            <v>22851.359999999997</v>
          </cell>
          <cell r="K283">
            <v>18475.109999999997</v>
          </cell>
          <cell r="L283">
            <v>25692.55</v>
          </cell>
          <cell r="M283">
            <v>27144.010000000002</v>
          </cell>
          <cell r="N283">
            <v>20831.050000000003</v>
          </cell>
          <cell r="O283">
            <v>22265.480000000003</v>
          </cell>
          <cell r="P283">
            <v>16985.449999999997</v>
          </cell>
          <cell r="Q283">
            <v>11806.739999999998</v>
          </cell>
          <cell r="R283">
            <v>6227</v>
          </cell>
          <cell r="S283">
            <v>2901.13</v>
          </cell>
          <cell r="T283">
            <v>4005.13</v>
          </cell>
          <cell r="U283">
            <v>13039</v>
          </cell>
          <cell r="V283">
            <v>1690.9</v>
          </cell>
          <cell r="W283">
            <v>9861.4399999999987</v>
          </cell>
          <cell r="X283">
            <v>13931.2</v>
          </cell>
          <cell r="Y283">
            <v>9369.06</v>
          </cell>
          <cell r="Z283">
            <v>6070</v>
          </cell>
          <cell r="AA283">
            <v>317721.67</v>
          </cell>
        </row>
        <row r="284">
          <cell r="B284" t="str">
            <v xml:space="preserve">2.2.1.  Ampliação Principal </v>
          </cell>
          <cell r="G284">
            <v>2530</v>
          </cell>
          <cell r="H284">
            <v>7839.5600000000013</v>
          </cell>
          <cell r="I284">
            <v>14566.64</v>
          </cell>
          <cell r="J284">
            <v>6326.2000000000007</v>
          </cell>
          <cell r="K284">
            <v>4028</v>
          </cell>
          <cell r="L284">
            <v>1496.35</v>
          </cell>
          <cell r="M284">
            <v>5289.4</v>
          </cell>
          <cell r="N284">
            <v>4404.6000000000004</v>
          </cell>
          <cell r="O284">
            <v>2000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48480.75</v>
          </cell>
        </row>
        <row r="285">
          <cell r="B285" t="str">
            <v>2.2.2.  Demais Obras de Ampliação/Melhoramentos</v>
          </cell>
          <cell r="G285">
            <v>7300</v>
          </cell>
          <cell r="H285">
            <v>5017.5600000000004</v>
          </cell>
          <cell r="I285">
            <v>8662.2999999999993</v>
          </cell>
          <cell r="J285">
            <v>9787.3599999999988</v>
          </cell>
          <cell r="K285">
            <v>7839.1099999999969</v>
          </cell>
          <cell r="L285">
            <v>10468.98</v>
          </cell>
          <cell r="M285">
            <v>14015.78</v>
          </cell>
          <cell r="N285">
            <v>9415.0600000000013</v>
          </cell>
          <cell r="O285">
            <v>6961.7900000000009</v>
          </cell>
          <cell r="P285">
            <v>6572.2099999999991</v>
          </cell>
          <cell r="Q285">
            <v>1520</v>
          </cell>
          <cell r="R285">
            <v>0</v>
          </cell>
          <cell r="S285">
            <v>0</v>
          </cell>
          <cell r="T285">
            <v>0</v>
          </cell>
          <cell r="U285">
            <v>544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88104.15</v>
          </cell>
        </row>
        <row r="286">
          <cell r="B286" t="str">
            <v xml:space="preserve">2.2.3.  Equipamentos, Veiculos e Sist. Controle </v>
          </cell>
          <cell r="G286">
            <v>3663</v>
          </cell>
          <cell r="H286">
            <v>2369</v>
          </cell>
          <cell r="I286">
            <v>879</v>
          </cell>
          <cell r="J286">
            <v>2273</v>
          </cell>
          <cell r="K286">
            <v>439</v>
          </cell>
          <cell r="L286">
            <v>4608.6000000000004</v>
          </cell>
          <cell r="M286">
            <v>5330.31</v>
          </cell>
          <cell r="N286">
            <v>1785.8</v>
          </cell>
          <cell r="O286">
            <v>3480.69</v>
          </cell>
          <cell r="P286">
            <v>710</v>
          </cell>
          <cell r="Q286">
            <v>1956</v>
          </cell>
          <cell r="R286">
            <v>780</v>
          </cell>
          <cell r="S286">
            <v>529</v>
          </cell>
          <cell r="T286">
            <v>1083</v>
          </cell>
          <cell r="U286">
            <v>759</v>
          </cell>
          <cell r="V286">
            <v>1678.9</v>
          </cell>
          <cell r="W286">
            <v>4679.7</v>
          </cell>
          <cell r="X286">
            <v>975.2</v>
          </cell>
          <cell r="Y286">
            <v>1580.8</v>
          </cell>
          <cell r="Z286">
            <v>208</v>
          </cell>
          <cell r="AA286">
            <v>39768</v>
          </cell>
        </row>
        <row r="287">
          <cell r="B287" t="str">
            <v>2.2.4.  Desapropriações</v>
          </cell>
          <cell r="G287">
            <v>35</v>
          </cell>
          <cell r="H287">
            <v>15</v>
          </cell>
          <cell r="I287">
            <v>301</v>
          </cell>
          <cell r="J287">
            <v>146</v>
          </cell>
          <cell r="K287">
            <v>80</v>
          </cell>
          <cell r="L287">
            <v>40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617</v>
          </cell>
        </row>
        <row r="288">
          <cell r="B288" t="str">
            <v xml:space="preserve">2.2.5.  Conservação Especial </v>
          </cell>
          <cell r="G288">
            <v>2324</v>
          </cell>
          <cell r="H288">
            <v>14731</v>
          </cell>
          <cell r="I288">
            <v>10226</v>
          </cell>
          <cell r="J288">
            <v>4318.8</v>
          </cell>
          <cell r="K288">
            <v>6089</v>
          </cell>
          <cell r="L288">
            <v>9078.619999999999</v>
          </cell>
          <cell r="M288">
            <v>2508.5200000000004</v>
          </cell>
          <cell r="N288">
            <v>5225.59</v>
          </cell>
          <cell r="O288">
            <v>9823</v>
          </cell>
          <cell r="P288">
            <v>9703.239999999998</v>
          </cell>
          <cell r="Q288">
            <v>8330.739999999998</v>
          </cell>
          <cell r="R288">
            <v>5447</v>
          </cell>
          <cell r="S288">
            <v>2372.13</v>
          </cell>
          <cell r="T288">
            <v>2922.13</v>
          </cell>
          <cell r="U288">
            <v>11736</v>
          </cell>
          <cell r="V288">
            <v>12</v>
          </cell>
          <cell r="W288">
            <v>5181.74</v>
          </cell>
          <cell r="X288">
            <v>12956</v>
          </cell>
          <cell r="Y288">
            <v>7788.26</v>
          </cell>
          <cell r="Z288">
            <v>5862</v>
          </cell>
          <cell r="AA288">
            <v>136635.76999999999</v>
          </cell>
        </row>
        <row r="289">
          <cell r="B289" t="str">
            <v>2.2.6.  Contratos Sub-rogados</v>
          </cell>
          <cell r="G289">
            <v>1029</v>
          </cell>
          <cell r="H289">
            <v>2058</v>
          </cell>
          <cell r="I289">
            <v>1029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4116</v>
          </cell>
        </row>
        <row r="290">
          <cell r="B290" t="str">
            <v xml:space="preserve">2.2.7.  Indenizações 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B291" t="str">
            <v>2.3.  DIREITO DE CONCESSÃO     (2.3.1.+ ... + 2.3.2)</v>
          </cell>
          <cell r="G291">
            <v>22910.655287550006</v>
          </cell>
          <cell r="H291">
            <v>13725.323759999999</v>
          </cell>
          <cell r="I291">
            <v>13874.65732569863</v>
          </cell>
          <cell r="J291">
            <v>14034</v>
          </cell>
          <cell r="K291">
            <v>14127.631185</v>
          </cell>
          <cell r="L291">
            <v>13799.261378484767</v>
          </cell>
          <cell r="M291">
            <v>14326.7448</v>
          </cell>
          <cell r="N291">
            <v>14433.121589999999</v>
          </cell>
          <cell r="O291">
            <v>14544.872804999999</v>
          </cell>
          <cell r="P291">
            <v>14743.86</v>
          </cell>
          <cell r="Q291">
            <v>14867.31</v>
          </cell>
          <cell r="R291">
            <v>14994.66</v>
          </cell>
          <cell r="S291">
            <v>15128.19</v>
          </cell>
          <cell r="T291">
            <v>15268.29</v>
          </cell>
          <cell r="U291">
            <v>15410.369999999999</v>
          </cell>
          <cell r="V291">
            <v>15559.2</v>
          </cell>
          <cell r="W291">
            <v>15712.44</v>
          </cell>
          <cell r="X291">
            <v>15872.91</v>
          </cell>
          <cell r="Y291">
            <v>16040.88</v>
          </cell>
          <cell r="Z291">
            <v>16216.8</v>
          </cell>
          <cell r="AA291">
            <v>305591.17813173338</v>
          </cell>
        </row>
        <row r="292">
          <cell r="B292" t="str">
            <v>2.3.1.  Valor Variável da Concessão</v>
          </cell>
          <cell r="G292">
            <v>822.65528755000014</v>
          </cell>
          <cell r="H292">
            <v>1677.32376</v>
          </cell>
          <cell r="I292">
            <v>1826.6573256986301</v>
          </cell>
          <cell r="J292">
            <v>1986</v>
          </cell>
          <cell r="K292">
            <v>2079.6311849999997</v>
          </cell>
          <cell r="L292">
            <v>2112.2654629665099</v>
          </cell>
          <cell r="M292">
            <v>2278.7447999999999</v>
          </cell>
          <cell r="N292">
            <v>2385.1215899999997</v>
          </cell>
          <cell r="O292">
            <v>2496.872805</v>
          </cell>
          <cell r="P292">
            <v>2695.86</v>
          </cell>
          <cell r="Q292">
            <v>2819.31</v>
          </cell>
          <cell r="R292">
            <v>2946.66</v>
          </cell>
          <cell r="S292">
            <v>3080.19</v>
          </cell>
          <cell r="T292">
            <v>3220.29</v>
          </cell>
          <cell r="U292">
            <v>3362.37</v>
          </cell>
          <cell r="V292">
            <v>3511.2</v>
          </cell>
          <cell r="W292">
            <v>3664.44</v>
          </cell>
          <cell r="X292">
            <v>3824.91</v>
          </cell>
          <cell r="Y292">
            <v>3992.8799999999997</v>
          </cell>
          <cell r="Z292">
            <v>4168.8</v>
          </cell>
          <cell r="AA292">
            <v>54952.182216215144</v>
          </cell>
        </row>
        <row r="293">
          <cell r="B293" t="str">
            <v xml:space="preserve">2.3.2.  Valor Fixo da Concessão </v>
          </cell>
          <cell r="G293">
            <v>22088.000000000004</v>
          </cell>
          <cell r="H293">
            <v>12048</v>
          </cell>
          <cell r="I293">
            <v>12048</v>
          </cell>
          <cell r="J293">
            <v>12048</v>
          </cell>
          <cell r="K293">
            <v>12048</v>
          </cell>
          <cell r="L293">
            <v>11686.995915518257</v>
          </cell>
          <cell r="M293">
            <v>12048</v>
          </cell>
          <cell r="N293">
            <v>12048</v>
          </cell>
          <cell r="O293">
            <v>12048</v>
          </cell>
          <cell r="P293">
            <v>12048</v>
          </cell>
          <cell r="Q293">
            <v>12048</v>
          </cell>
          <cell r="R293">
            <v>12048</v>
          </cell>
          <cell r="S293">
            <v>12048</v>
          </cell>
          <cell r="T293">
            <v>12048</v>
          </cell>
          <cell r="U293">
            <v>12048</v>
          </cell>
          <cell r="V293">
            <v>12048</v>
          </cell>
          <cell r="W293">
            <v>12048</v>
          </cell>
          <cell r="X293">
            <v>12048</v>
          </cell>
          <cell r="Y293">
            <v>12048</v>
          </cell>
          <cell r="Z293">
            <v>12048</v>
          </cell>
          <cell r="AA293">
            <v>250638.99591551826</v>
          </cell>
        </row>
        <row r="294">
          <cell r="B294" t="str">
            <v>2.4.  DESEMBOLSOS  SOBRE O LUCRO     (2.4.1. + 2.4.2)</v>
          </cell>
          <cell r="G294">
            <v>0</v>
          </cell>
          <cell r="H294">
            <v>4808.0410274240612</v>
          </cell>
          <cell r="I294">
            <v>5845.1085351481161</v>
          </cell>
          <cell r="J294">
            <v>6294.1023097613515</v>
          </cell>
          <cell r="K294">
            <v>6752.2395408679558</v>
          </cell>
          <cell r="L294">
            <v>6585.1780525537961</v>
          </cell>
          <cell r="M294">
            <v>7360.6395524054014</v>
          </cell>
          <cell r="N294">
            <v>8115.1822891002375</v>
          </cell>
          <cell r="O294">
            <v>8568.125267654661</v>
          </cell>
          <cell r="P294">
            <v>10063.862851012163</v>
          </cell>
          <cell r="Q294">
            <v>10821.247904762164</v>
          </cell>
          <cell r="R294">
            <v>11850.9035617066</v>
          </cell>
          <cell r="S294">
            <v>13056.335548928824</v>
          </cell>
          <cell r="T294">
            <v>14251.03990946454</v>
          </cell>
          <cell r="U294">
            <v>14960.760067916923</v>
          </cell>
          <cell r="V294">
            <v>16295.206125000255</v>
          </cell>
          <cell r="W294">
            <v>17035.137391250253</v>
          </cell>
          <cell r="X294">
            <v>17414.101448333586</v>
          </cell>
          <cell r="Y294">
            <v>17188.709147500253</v>
          </cell>
          <cell r="Z294">
            <v>16909.411186250258</v>
          </cell>
          <cell r="AA294">
            <v>214175.33171704141</v>
          </cell>
        </row>
        <row r="295">
          <cell r="B295" t="str">
            <v xml:space="preserve">2.4.1.  Contribuição Social  </v>
          </cell>
          <cell r="G295">
            <v>0</v>
          </cell>
          <cell r="H295">
            <v>1238.9547419273638</v>
          </cell>
          <cell r="I295">
            <v>1428.012734413011</v>
          </cell>
          <cell r="J295">
            <v>1538.566244238046</v>
          </cell>
          <cell r="K295">
            <v>1667.3943171801104</v>
          </cell>
          <cell r="L295">
            <v>1621.6931879928397</v>
          </cell>
          <cell r="M295">
            <v>1811.7476743060713</v>
          </cell>
          <cell r="N295">
            <v>1993.8288862853726</v>
          </cell>
          <cell r="O295">
            <v>2105.005415492039</v>
          </cell>
          <cell r="P295">
            <v>2450.9070772150699</v>
          </cell>
          <cell r="Q295">
            <v>2650.2960238817363</v>
          </cell>
          <cell r="R295">
            <v>2900.0321794372899</v>
          </cell>
          <cell r="S295">
            <v>3189.3795594372914</v>
          </cell>
          <cell r="T295">
            <v>3486.5547784849105</v>
          </cell>
          <cell r="U295">
            <v>3651.8973918182442</v>
          </cell>
          <cell r="V295">
            <v>3984.5179384849112</v>
          </cell>
          <cell r="W295">
            <v>4166.9663118182443</v>
          </cell>
          <cell r="X295">
            <v>4174.6816318182437</v>
          </cell>
          <cell r="Y295">
            <v>4206.1194851515766</v>
          </cell>
          <cell r="Z295">
            <v>4140.0088718182442</v>
          </cell>
          <cell r="AA295">
            <v>52406.564451200618</v>
          </cell>
        </row>
        <row r="296">
          <cell r="B296" t="str">
            <v xml:space="preserve">2.4.2.  Imposto de Renda  </v>
          </cell>
          <cell r="G296">
            <v>0</v>
          </cell>
          <cell r="H296">
            <v>3569.0862854966972</v>
          </cell>
          <cell r="I296">
            <v>4417.0958007351046</v>
          </cell>
          <cell r="J296">
            <v>4755.5360655233053</v>
          </cell>
          <cell r="K296">
            <v>5084.8452236878456</v>
          </cell>
          <cell r="L296">
            <v>4963.4848645609563</v>
          </cell>
          <cell r="M296">
            <v>5548.8918780993299</v>
          </cell>
          <cell r="N296">
            <v>6121.3534028148651</v>
          </cell>
          <cell r="O296">
            <v>6463.1198521626211</v>
          </cell>
          <cell r="P296">
            <v>7612.9557737970927</v>
          </cell>
          <cell r="Q296">
            <v>8170.9518808804278</v>
          </cell>
          <cell r="R296">
            <v>8950.8713822693098</v>
          </cell>
          <cell r="S296">
            <v>9866.9559894915328</v>
          </cell>
          <cell r="T296">
            <v>10764.48513097963</v>
          </cell>
          <cell r="U296">
            <v>11308.862676098679</v>
          </cell>
          <cell r="V296">
            <v>12310.688186515345</v>
          </cell>
          <cell r="W296">
            <v>12868.17107943201</v>
          </cell>
          <cell r="X296">
            <v>13239.419816515343</v>
          </cell>
          <cell r="Y296">
            <v>12982.589662348677</v>
          </cell>
          <cell r="Z296">
            <v>12769.402314432013</v>
          </cell>
          <cell r="AA296">
            <v>161768.76726584078</v>
          </cell>
        </row>
        <row r="297">
          <cell r="B297" t="str">
            <v>3.  SALDO DO CAIXA     (1 - 2)</v>
          </cell>
          <cell r="G297">
            <v>-25824.342742317778</v>
          </cell>
          <cell r="H297">
            <v>-17031.879449610715</v>
          </cell>
          <cell r="I297">
            <v>-18277.703682470856</v>
          </cell>
          <cell r="J297">
            <v>-3186.7623097613541</v>
          </cell>
          <cell r="K297">
            <v>3497.4324125745334</v>
          </cell>
          <cell r="L297">
            <v>-2405.0153841389547</v>
          </cell>
          <cell r="M297">
            <v>-506.2284920312668</v>
          </cell>
          <cell r="N297">
            <v>8926.5985363997606</v>
          </cell>
          <cell r="O297">
            <v>10330.298839595343</v>
          </cell>
          <cell r="P297">
            <v>19939.76414898783</v>
          </cell>
          <cell r="Q297">
            <v>27969.691595237848</v>
          </cell>
          <cell r="R297">
            <v>36282.233438293406</v>
          </cell>
          <cell r="S297">
            <v>42328.129951071176</v>
          </cell>
          <cell r="T297">
            <v>44165.370590535458</v>
          </cell>
          <cell r="U297">
            <v>38572.03643208307</v>
          </cell>
          <cell r="V297">
            <v>52967.733874999743</v>
          </cell>
          <cell r="W297">
            <v>48684.180608749739</v>
          </cell>
          <cell r="X297">
            <v>48942.29805166641</v>
          </cell>
          <cell r="Y297">
            <v>58671.546852499741</v>
          </cell>
          <cell r="Z297">
            <v>67425.748813749742</v>
          </cell>
          <cell r="AA297">
            <v>441471.1320861131</v>
          </cell>
        </row>
        <row r="298">
          <cell r="B298" t="str">
            <v xml:space="preserve">4. T.I.R. (Taxa Interna de Retorno) Anual do Projeto     </v>
          </cell>
          <cell r="G298">
            <v>0.17620790554204696</v>
          </cell>
        </row>
        <row r="300">
          <cell r="B300" t="str">
            <v>FLUXO DE CAIXA COM FATORES DE DESEQUILIBRIO NA EXTENSÃO DO PERIODO CONTRATUAL (MIlhares de Reais)</v>
          </cell>
        </row>
        <row r="302">
          <cell r="B302" t="str">
            <v>DISCRIMINAÇÃO</v>
          </cell>
          <cell r="G302">
            <v>21</v>
          </cell>
          <cell r="H302">
            <v>22</v>
          </cell>
          <cell r="I302">
            <v>23</v>
          </cell>
          <cell r="J302">
            <v>24</v>
          </cell>
          <cell r="K302">
            <v>25</v>
          </cell>
          <cell r="L302">
            <v>26</v>
          </cell>
          <cell r="M302">
            <v>27</v>
          </cell>
          <cell r="N302">
            <v>28</v>
          </cell>
          <cell r="O302">
            <v>29</v>
          </cell>
          <cell r="P302">
            <v>30</v>
          </cell>
          <cell r="Q302">
            <v>31</v>
          </cell>
          <cell r="R302">
            <v>32</v>
          </cell>
          <cell r="S302">
            <v>33</v>
          </cell>
          <cell r="T302">
            <v>34</v>
          </cell>
          <cell r="U302">
            <v>35</v>
          </cell>
          <cell r="V302">
            <v>36</v>
          </cell>
          <cell r="W302">
            <v>37</v>
          </cell>
          <cell r="X302">
            <v>38</v>
          </cell>
          <cell r="Y302">
            <v>39</v>
          </cell>
          <cell r="Z302">
            <v>40</v>
          </cell>
          <cell r="AA302" t="str">
            <v>TOTAL</v>
          </cell>
        </row>
        <row r="303">
          <cell r="B303" t="str">
            <v xml:space="preserve">1.  INGRESSOS     (1.1.) 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</row>
        <row r="304">
          <cell r="B304" t="str">
            <v>1.1.  RECEITAS     (1.1.1.+ ... + 1.1.4)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B305" t="str">
            <v>1.1.1   Receitas de Pedágio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</row>
        <row r="306">
          <cell r="B306" t="str">
            <v>1.1.2   Outras Receitas Operacionais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</row>
        <row r="307">
          <cell r="B307" t="str">
            <v>1.1.3   Receitas Não Operacionais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08">
          <cell r="B308" t="str">
            <v xml:space="preserve">1.1.4   Receitas Financeiras 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</row>
        <row r="309">
          <cell r="B309" t="str">
            <v>2.  DESEMBOLSOS     (2.1.+ ... + 2.4)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</row>
        <row r="310">
          <cell r="B310" t="str">
            <v>2.1.  OPERACIONAIS     (2.1.1.+ ... + 2.1.8)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</row>
        <row r="311">
          <cell r="B311" t="str">
            <v xml:space="preserve">2.1.1.  Pessoal / Administradores   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</row>
        <row r="312">
          <cell r="B312" t="str">
            <v xml:space="preserve">2.1.2.  Conservação de Rotina  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</row>
        <row r="313">
          <cell r="B313" t="str">
            <v xml:space="preserve">2.1.3.  Consumo   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</row>
        <row r="314">
          <cell r="B314" t="str">
            <v>2.1.4.  Transportes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</row>
        <row r="315">
          <cell r="B315" t="str">
            <v>2.1.5.  Diversas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</row>
        <row r="316">
          <cell r="B316" t="str">
            <v>2.1.6.  Tributos s/ Faturamento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</row>
        <row r="317">
          <cell r="B317" t="str">
            <v>2.1.7.  Seguros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</row>
        <row r="318">
          <cell r="B318" t="str">
            <v xml:space="preserve">2.1.8.  Garantias 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</row>
        <row r="319">
          <cell r="B319" t="str">
            <v>2.2.  INVESTIMENTOS / IMOBILIZADO     (2.2.1.+ ... + 2.2.7)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B320" t="str">
            <v xml:space="preserve">2.2.1.  Ampliação Principal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B321" t="str">
            <v>2.2.2.  Demais Obras de Ampliação/Melhoramentos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B322" t="str">
            <v xml:space="preserve">2.2.3.  Equipamentos, Veiculos e Sist. Controle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B323" t="str">
            <v>2.2.4.  Desapropriações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B324" t="str">
            <v xml:space="preserve">2.2.5.  Conservação Especial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B325" t="str">
            <v>2.2.6.  Contratos Sub-rogados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B326" t="str">
            <v xml:space="preserve">2.2.7.  Indenizações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B327" t="str">
            <v>2.3.  DIREITO DE CONCESSÃO     (2.3.1.+ ... + 2.3.2)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</row>
        <row r="328">
          <cell r="B328" t="str">
            <v>2.3.1.  Valor Variável da Concessão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</row>
        <row r="329">
          <cell r="B329" t="str">
            <v xml:space="preserve">2.3.2.  Valor Fixo da Concessão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B330" t="str">
            <v>2.4.  DESEMBOLSOS  SOBRE O LUCRO     (2.4.1. + 2.4.2)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</row>
        <row r="331">
          <cell r="B331" t="str">
            <v xml:space="preserve">2.4.1.  Contribuição Social  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</row>
        <row r="332">
          <cell r="B332" t="str">
            <v xml:space="preserve">2.4.2.  Imposto de Renda  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</row>
        <row r="333">
          <cell r="B333" t="str">
            <v>3.  SALDO DO CAIXA     (1 - 2)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</row>
        <row r="334">
          <cell r="B334" t="str">
            <v xml:space="preserve">4. T.I.R. (Taxa Interna de Retorno) Anual do Projeto     </v>
          </cell>
          <cell r="G334">
            <v>0.17620790554204696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RELATA VÉIO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F22"/>
      <sheetName val="F23"/>
      <sheetName val="F24"/>
      <sheetName val="F25"/>
      <sheetName val="F26"/>
      <sheetName val="FLUXO + DRE  Original 20 anos"/>
      <sheetName val="Fatores 20 anos"/>
      <sheetName val="Prorrogação Fluxo 28 anos"/>
      <sheetName val="Prorrogação DRE 28 anos"/>
      <sheetName val="Comparativo de Mercado"/>
      <sheetName val="Capa Simula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4">
          <cell r="F54" t="str">
            <v>ESTUDO DO REEQUILÍBRIO ECONÔMICO-FINANCEIRO</v>
          </cell>
        </row>
        <row r="55">
          <cell r="F55" t="str">
            <v>DA CONCESSIONÁRIA SPVIAS</v>
          </cell>
        </row>
        <row r="56">
          <cell r="F56">
            <v>0</v>
          </cell>
        </row>
        <row r="57">
          <cell r="F57">
            <v>0</v>
          </cell>
        </row>
        <row r="64">
          <cell r="B64" t="str">
            <v>RESUMO DOS DESEQUILIBRIOS NO CONTRATO EM VPL (Milhares de Reais)</v>
          </cell>
        </row>
        <row r="66">
          <cell r="B66" t="str">
            <v>FATOR</v>
          </cell>
          <cell r="C66" t="str">
            <v>DISCRIMINAÇÃO</v>
          </cell>
          <cell r="G66" t="str">
            <v>VPL (a)</v>
          </cell>
          <cell r="H66">
            <v>7</v>
          </cell>
          <cell r="I66" t="str">
            <v>TIR (b)</v>
          </cell>
        </row>
        <row r="67">
          <cell r="B67" t="str">
            <v>FATOR 1</v>
          </cell>
          <cell r="C67" t="str">
            <v>Ganho de Receita: Antecipação de cobrança de Itararé.</v>
          </cell>
          <cell r="G67">
            <v>2916.2837011320739</v>
          </cell>
          <cell r="H67">
            <v>10358.705157465933</v>
          </cell>
          <cell r="I67">
            <v>0.20545532552432572</v>
          </cell>
        </row>
        <row r="68">
          <cell r="B68" t="str">
            <v>FATOR 2</v>
          </cell>
          <cell r="C68" t="str">
            <v>Ganho de Receita: Antecipação de cobrança de Gramadão.</v>
          </cell>
          <cell r="G68">
            <v>221.98630886336437</v>
          </cell>
          <cell r="H68">
            <v>788.50035118912376</v>
          </cell>
          <cell r="I68">
            <v>0.19903230389236481</v>
          </cell>
        </row>
        <row r="69">
          <cell r="B69" t="str">
            <v>FATOR 3</v>
          </cell>
          <cell r="C69" t="str">
            <v>Perda de Receita: Mudança de tráfego.</v>
          </cell>
          <cell r="G69">
            <v>-168.55621931652107</v>
          </cell>
          <cell r="H69">
            <v>-598.71547397093616</v>
          </cell>
          <cell r="I69">
            <v>0.19810436350287819</v>
          </cell>
        </row>
        <row r="70">
          <cell r="B70" t="str">
            <v>FATOR 4</v>
          </cell>
          <cell r="C70" t="str">
            <v>Perda de Receita: Deflator Tarifário -1,2%</v>
          </cell>
          <cell r="G70">
            <v>-2423.0019496472878</v>
          </cell>
          <cell r="H70">
            <v>-8606.5573053191329</v>
          </cell>
          <cell r="I70">
            <v>0.19250043348565829</v>
          </cell>
        </row>
        <row r="71">
          <cell r="B71" t="str">
            <v>FATOR 5</v>
          </cell>
          <cell r="C71" t="str">
            <v>Perda de Receita: Ônus Variável (25%)</v>
          </cell>
          <cell r="G71">
            <v>-615.34975298276163</v>
          </cell>
          <cell r="H71">
            <v>-2185.7361330770068</v>
          </cell>
          <cell r="I71">
            <v>0.19704496955686568</v>
          </cell>
        </row>
        <row r="72">
          <cell r="B72" t="str">
            <v>FATOR 6</v>
          </cell>
          <cell r="C72" t="str">
            <v>Alteração dos custos operacionais.</v>
          </cell>
          <cell r="G72">
            <v>1209.8854706950401</v>
          </cell>
          <cell r="H72">
            <v>4297.5403457375141</v>
          </cell>
          <cell r="I72">
            <v>0.20143103702958184</v>
          </cell>
        </row>
        <row r="73">
          <cell r="B73" t="str">
            <v>FATOR 7</v>
          </cell>
          <cell r="C73" t="str">
            <v>1ª Adequação - Investimentos</v>
          </cell>
          <cell r="G73">
            <v>-15088.704172813104</v>
          </cell>
          <cell r="H73">
            <v>-53595.41586222317</v>
          </cell>
          <cell r="I73">
            <v>0.16746402650544873</v>
          </cell>
        </row>
        <row r="74">
          <cell r="B74" t="str">
            <v>FATOR 8</v>
          </cell>
          <cell r="C74" t="str">
            <v>Perda de Receita: Estorno de Receita Não Operacional (1/3 da COFINS)</v>
          </cell>
          <cell r="G74">
            <v>-3179.0334735928445</v>
          </cell>
          <cell r="H74">
            <v>-11291.998246219893</v>
          </cell>
          <cell r="I74">
            <v>0.19101134833162919</v>
          </cell>
        </row>
        <row r="75">
          <cell r="B75" t="str">
            <v>FATOR 9</v>
          </cell>
          <cell r="C75" t="str">
            <v>Majoração dos custos operacionais.</v>
          </cell>
          <cell r="G75">
            <v>-2190.3928699623798</v>
          </cell>
          <cell r="H75">
            <v>-7780.3246337618002</v>
          </cell>
          <cell r="I75">
            <v>0.19344739905711733</v>
          </cell>
        </row>
        <row r="76">
          <cell r="B76" t="str">
            <v>FATOR 10</v>
          </cell>
          <cell r="C76" t="str">
            <v>2ª Adequação - Investimentos</v>
          </cell>
          <cell r="G76">
            <v>23369.045554849468</v>
          </cell>
          <cell r="H76">
            <v>83007.374289444138</v>
          </cell>
          <cell r="I76">
            <v>0.30031602663667029</v>
          </cell>
        </row>
        <row r="77">
          <cell r="B77" t="str">
            <v>FATOR 11</v>
          </cell>
          <cell r="C77" t="str">
            <v>Inclusão da CPMF</v>
          </cell>
          <cell r="G77">
            <v>-858.28618143449103</v>
          </cell>
          <cell r="H77">
            <v>-3048.6517792339287</v>
          </cell>
          <cell r="I77">
            <v>0.19648192706937506</v>
          </cell>
        </row>
        <row r="78">
          <cell r="B78" t="str">
            <v>FATOR 12</v>
          </cell>
          <cell r="C78" t="str">
            <v>3ª Adequação - Investimentos</v>
          </cell>
          <cell r="G78">
            <v>2645.2747340554552</v>
          </cell>
          <cell r="H78">
            <v>9396.0752240728561</v>
          </cell>
          <cell r="I78">
            <v>0.20507598296551729</v>
          </cell>
        </row>
        <row r="79">
          <cell r="B79" t="str">
            <v>FATOR 13</v>
          </cell>
          <cell r="C79" t="str">
            <v>4ª Adequação - Investimentos</v>
          </cell>
          <cell r="G79">
            <v>2881.9166794727389</v>
          </cell>
          <cell r="H79">
            <v>10236.632725222424</v>
          </cell>
          <cell r="I79">
            <v>0.20556530036106066</v>
          </cell>
        </row>
        <row r="80">
          <cell r="B80" t="str">
            <v>FATOR 14</v>
          </cell>
          <cell r="C80" t="str">
            <v>5ª Adequação - Investimentos</v>
          </cell>
          <cell r="G80">
            <v>1044.7345832090148</v>
          </cell>
          <cell r="H80">
            <v>3710.9206868553997</v>
          </cell>
          <cell r="I80">
            <v>0.20100687359725994</v>
          </cell>
        </row>
        <row r="81">
          <cell r="B81" t="str">
            <v>FATOR 15</v>
          </cell>
          <cell r="C81" t="str">
            <v>Perda de Receita: Parcelamento do Reajuste Tarifário de Julho/2003.</v>
          </cell>
          <cell r="G81">
            <v>-822.4342251999758</v>
          </cell>
          <cell r="H81">
            <v>-2921.3048260525388</v>
          </cell>
          <cell r="I81">
            <v>0.19656252595076318</v>
          </cell>
        </row>
        <row r="82">
          <cell r="B82" t="str">
            <v>TOTAL GERAL</v>
          </cell>
          <cell r="G82">
            <v>8943.3681873277892</v>
          </cell>
          <cell r="H82">
            <v>31767.044520128984</v>
          </cell>
          <cell r="I82">
            <v>0.23113971541512929</v>
          </cell>
        </row>
        <row r="83">
          <cell r="B83" t="str">
            <v>(a) reperesenta apenas o VPL do fluxo de caixa do fator utilizando a tir original do projeto</v>
          </cell>
        </row>
        <row r="84">
          <cell r="B84" t="str">
            <v>(b) representa a tir do fluxo de caixa do projeto mais o fluxo de caixa do fator</v>
          </cell>
        </row>
        <row r="86">
          <cell r="B86" t="str">
            <v>ALTERNATIVAS UTILIZADAS PARA O REEQUILIBRIO DO CONTRATO</v>
          </cell>
        </row>
        <row r="88">
          <cell r="B88" t="str">
            <v>Projeta o Contrato Original até:</v>
          </cell>
          <cell r="F88">
            <v>28</v>
          </cell>
        </row>
        <row r="90">
          <cell r="B90" t="str">
            <v>Reajuste na Receita Base  de:</v>
          </cell>
          <cell r="F90">
            <v>0</v>
          </cell>
        </row>
        <row r="92">
          <cell r="B92" t="str">
            <v>Considera o Reajuste a Partir do:</v>
          </cell>
          <cell r="F92">
            <v>7</v>
          </cell>
        </row>
        <row r="94">
          <cell r="B94" t="str">
            <v>EFEITOS NOS RESULTADOS PROJETADOS</v>
          </cell>
        </row>
        <row r="96">
          <cell r="B96" t="str">
            <v>TIR Original do Contrato (ao ano)</v>
          </cell>
          <cell r="J96">
            <v>0.19850371867080305</v>
          </cell>
        </row>
        <row r="98">
          <cell r="B98" t="str">
            <v>TIR Resultante dos Desequilibrio no Contrato Original (ao ano)</v>
          </cell>
          <cell r="J98">
            <v>0.23113971541512929</v>
          </cell>
        </row>
        <row r="100">
          <cell r="B100" t="str">
            <v>Diferença entre a TIR Original x TIR Desequilibrios</v>
          </cell>
          <cell r="J100">
            <v>3.263599674432624E-2</v>
          </cell>
        </row>
        <row r="102">
          <cell r="B102" t="str">
            <v>TIR Resultante das Alternativas Utilizadas para o Reequilibrio (ao ano)</v>
          </cell>
          <cell r="J102">
            <v>0.19900892467808481</v>
          </cell>
        </row>
        <row r="104">
          <cell r="B104" t="str">
            <v>GRAFICOS COMPARATIVOS DOS AJUSTES NOS DESEQUILIBRIOS NO CONTRATO ORIGINAL</v>
          </cell>
        </row>
        <row r="133">
          <cell r="B133" t="str">
            <v>SALDO DO FLUXO DE CAIXA DOS FATORES DE DESEQUILIBRIO (MIlhares de Reais)</v>
          </cell>
        </row>
        <row r="135">
          <cell r="B135" t="str">
            <v>DISCRIMINAÇÃO</v>
          </cell>
          <cell r="F135" t="str">
            <v>VPL</v>
          </cell>
          <cell r="G135" t="str">
            <v>TIR</v>
          </cell>
          <cell r="H135">
            <v>1</v>
          </cell>
          <cell r="I135">
            <v>2</v>
          </cell>
          <cell r="J135">
            <v>3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8</v>
          </cell>
          <cell r="P135">
            <v>9</v>
          </cell>
          <cell r="Q135">
            <v>10</v>
          </cell>
          <cell r="R135">
            <v>11</v>
          </cell>
          <cell r="S135">
            <v>12</v>
          </cell>
          <cell r="T135">
            <v>13</v>
          </cell>
          <cell r="U135">
            <v>14</v>
          </cell>
          <cell r="V135">
            <v>15</v>
          </cell>
          <cell r="W135">
            <v>16</v>
          </cell>
          <cell r="X135">
            <v>17</v>
          </cell>
          <cell r="Y135">
            <v>18</v>
          </cell>
          <cell r="Z135">
            <v>19</v>
          </cell>
          <cell r="AA135">
            <v>20</v>
          </cell>
        </row>
        <row r="136">
          <cell r="B136" t="str">
            <v>(=)Fluxo de Caixa do Projeto Original</v>
          </cell>
          <cell r="F136">
            <v>6.5641257909995015E-11</v>
          </cell>
          <cell r="G136">
            <v>0.19850371867080305</v>
          </cell>
          <cell r="H136">
            <v>-27553.266765925</v>
          </cell>
          <cell r="I136">
            <v>-21297.274537999998</v>
          </cell>
          <cell r="J136">
            <v>-32715.424994000001</v>
          </cell>
          <cell r="K136">
            <v>-19744.018439437481</v>
          </cell>
          <cell r="L136">
            <v>15480.754270000005</v>
          </cell>
          <cell r="M136">
            <v>31717.205939999993</v>
          </cell>
          <cell r="N136">
            <v>35152.414705999996</v>
          </cell>
          <cell r="O136">
            <v>37041.879319</v>
          </cell>
          <cell r="P136">
            <v>17570.799279000013</v>
          </cell>
          <cell r="Q136">
            <v>25660.94535899999</v>
          </cell>
          <cell r="R136">
            <v>1159.1199879999913</v>
          </cell>
          <cell r="S136">
            <v>42054.076828999998</v>
          </cell>
          <cell r="T136">
            <v>48640.682814</v>
          </cell>
          <cell r="U136">
            <v>50404.993829000014</v>
          </cell>
          <cell r="V136">
            <v>25511.364419000005</v>
          </cell>
          <cell r="W136">
            <v>6576.5963219999976</v>
          </cell>
          <cell r="X136">
            <v>64115.922673000008</v>
          </cell>
          <cell r="Y136">
            <v>28749.346847999986</v>
          </cell>
          <cell r="Z136">
            <v>44353.009812000004</v>
          </cell>
          <cell r="AA136">
            <v>78522.327247000008</v>
          </cell>
        </row>
        <row r="137">
          <cell r="B137" t="str">
            <v>(+)Desequilibrio do Projeto Original (a)</v>
          </cell>
        </row>
        <row r="138">
          <cell r="B138" t="str">
            <v>Ganho de Receita: Antecipação de cobrança de Itararé.</v>
          </cell>
        </row>
        <row r="139">
          <cell r="B139" t="str">
            <v>Fluxo de Caixa do Fator</v>
          </cell>
          <cell r="H139">
            <v>0</v>
          </cell>
          <cell r="I139">
            <v>0</v>
          </cell>
          <cell r="J139">
            <v>0</v>
          </cell>
          <cell r="K139">
            <v>816.29078551999999</v>
          </cell>
          <cell r="L139">
            <v>1394.4252493849999</v>
          </cell>
          <cell r="M139">
            <v>1405.9309356050003</v>
          </cell>
          <cell r="N139">
            <v>1430.5403200199999</v>
          </cell>
          <cell r="O139">
            <v>1443.9636206099999</v>
          </cell>
          <cell r="P139">
            <v>1466.6553906549998</v>
          </cell>
          <cell r="Q139">
            <v>1496.6980157850001</v>
          </cell>
          <cell r="R139">
            <v>1526.101436125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</row>
        <row r="140">
          <cell r="B140" t="str">
            <v>Somatoria com Projeto Original</v>
          </cell>
          <cell r="F140">
            <v>2916.2837011320739</v>
          </cell>
          <cell r="G140">
            <v>0.20545532552432572</v>
          </cell>
          <cell r="H140">
            <v>-27553.266765925</v>
          </cell>
          <cell r="I140">
            <v>-21297.274537999998</v>
          </cell>
          <cell r="J140">
            <v>-32715.424994000001</v>
          </cell>
          <cell r="K140">
            <v>-18927.727653917482</v>
          </cell>
          <cell r="L140">
            <v>16875.179519385005</v>
          </cell>
          <cell r="M140">
            <v>33123.136875604992</v>
          </cell>
          <cell r="N140">
            <v>36582.955026019998</v>
          </cell>
          <cell r="O140">
            <v>38485.842939609996</v>
          </cell>
          <cell r="P140">
            <v>19037.454669655013</v>
          </cell>
          <cell r="Q140">
            <v>27157.643374784991</v>
          </cell>
          <cell r="R140">
            <v>2685.2214241249912</v>
          </cell>
          <cell r="S140">
            <v>42054.076828999998</v>
          </cell>
          <cell r="T140">
            <v>48640.682814</v>
          </cell>
          <cell r="U140">
            <v>50404.993829000014</v>
          </cell>
          <cell r="V140">
            <v>25511.364419000005</v>
          </cell>
          <cell r="W140">
            <v>6576.5963219999976</v>
          </cell>
          <cell r="X140">
            <v>64115.922673000008</v>
          </cell>
          <cell r="Y140">
            <v>28749.346847999986</v>
          </cell>
          <cell r="Z140">
            <v>44353.009812000004</v>
          </cell>
          <cell r="AA140">
            <v>78522.327247000008</v>
          </cell>
        </row>
        <row r="141">
          <cell r="B141" t="str">
            <v>Ganho de Receita: Antecipação de cobrança de Gramadão.</v>
          </cell>
        </row>
        <row r="142">
          <cell r="B142" t="str">
            <v>Fluxo de Caixa do Fator</v>
          </cell>
          <cell r="H142">
            <v>266.05141666666668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3">
          <cell r="B143" t="str">
            <v>Somatoria com Projeto Original</v>
          </cell>
          <cell r="F143">
            <v>221.98630886336437</v>
          </cell>
          <cell r="G143">
            <v>0.19903230389236481</v>
          </cell>
          <cell r="H143">
            <v>-27287.215349258335</v>
          </cell>
          <cell r="I143">
            <v>-21297.274537999998</v>
          </cell>
          <cell r="J143">
            <v>-32715.424994000001</v>
          </cell>
          <cell r="K143">
            <v>-19744.018439437481</v>
          </cell>
          <cell r="L143">
            <v>15480.754270000005</v>
          </cell>
          <cell r="M143">
            <v>31717.205939999993</v>
          </cell>
          <cell r="N143">
            <v>35152.414705999996</v>
          </cell>
          <cell r="O143">
            <v>37041.879319</v>
          </cell>
          <cell r="P143">
            <v>17570.799279000013</v>
          </cell>
          <cell r="Q143">
            <v>25660.94535899999</v>
          </cell>
          <cell r="R143">
            <v>1159.1199879999913</v>
          </cell>
          <cell r="S143">
            <v>42054.076828999998</v>
          </cell>
          <cell r="T143">
            <v>48640.682814</v>
          </cell>
          <cell r="U143">
            <v>50404.993829000014</v>
          </cell>
          <cell r="V143">
            <v>25511.364419000005</v>
          </cell>
          <cell r="W143">
            <v>6576.5963219999976</v>
          </cell>
          <cell r="X143">
            <v>64115.922673000008</v>
          </cell>
          <cell r="Y143">
            <v>28749.346847999986</v>
          </cell>
          <cell r="Z143">
            <v>44353.009812000004</v>
          </cell>
          <cell r="AA143">
            <v>78522.327247000008</v>
          </cell>
        </row>
        <row r="144">
          <cell r="B144" t="str">
            <v>Perda de Receita: Mudança de tráfego.</v>
          </cell>
        </row>
        <row r="145">
          <cell r="B145" t="str">
            <v>Fluxo de Caixa do Fator</v>
          </cell>
          <cell r="H145">
            <v>-132.08670333333333</v>
          </cell>
          <cell r="I145">
            <v>-83.809629999999999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</row>
        <row r="146">
          <cell r="B146" t="str">
            <v>Somatoria com Projeto Original</v>
          </cell>
          <cell r="F146">
            <v>-168.55621931652107</v>
          </cell>
          <cell r="G146">
            <v>0.19810436350287819</v>
          </cell>
          <cell r="H146">
            <v>-27685.353469258334</v>
          </cell>
          <cell r="I146">
            <v>-21381.084167999998</v>
          </cell>
          <cell r="J146">
            <v>-32715.424994000001</v>
          </cell>
          <cell r="K146">
            <v>-19744.018439437481</v>
          </cell>
          <cell r="L146">
            <v>15480.754270000005</v>
          </cell>
          <cell r="M146">
            <v>31717.205939999993</v>
          </cell>
          <cell r="N146">
            <v>35152.414705999996</v>
          </cell>
          <cell r="O146">
            <v>37041.879319</v>
          </cell>
          <cell r="P146">
            <v>17570.799279000013</v>
          </cell>
          <cell r="Q146">
            <v>25660.94535899999</v>
          </cell>
          <cell r="R146">
            <v>1159.1199879999913</v>
          </cell>
          <cell r="S146">
            <v>42054.076828999998</v>
          </cell>
          <cell r="T146">
            <v>48640.682814</v>
          </cell>
          <cell r="U146">
            <v>50404.993829000014</v>
          </cell>
          <cell r="V146">
            <v>25511.364419000005</v>
          </cell>
          <cell r="W146">
            <v>6576.5963219999976</v>
          </cell>
          <cell r="X146">
            <v>64115.922673000008</v>
          </cell>
          <cell r="Y146">
            <v>28749.346847999986</v>
          </cell>
          <cell r="Z146">
            <v>44353.009812000004</v>
          </cell>
          <cell r="AA146">
            <v>78522.327247000008</v>
          </cell>
        </row>
        <row r="147">
          <cell r="B147" t="str">
            <v>Perda de Receita: Deflator Tarifário -1,2%</v>
          </cell>
        </row>
        <row r="148">
          <cell r="B148" t="str">
            <v>Fluxo de Caixa do Fator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-555.11065757838787</v>
          </cell>
          <cell r="S148">
            <v>-1418.4584022150136</v>
          </cell>
          <cell r="T148">
            <v>-2318.6246792382508</v>
          </cell>
          <cell r="U148">
            <v>-3256.0304224624015</v>
          </cell>
          <cell r="V148">
            <v>-4233.4258132190571</v>
          </cell>
          <cell r="W148">
            <v>-5251.5627898682733</v>
          </cell>
          <cell r="X148">
            <v>-6466.293349608135</v>
          </cell>
          <cell r="Y148">
            <v>-7598.9324201344261</v>
          </cell>
          <cell r="Z148">
            <v>-8768.8700028683597</v>
          </cell>
          <cell r="AA148">
            <v>-9985.4588535938365</v>
          </cell>
        </row>
        <row r="149">
          <cell r="B149" t="str">
            <v>Somatoria com Projeto Original</v>
          </cell>
          <cell r="F149">
            <v>-2423.0019496472878</v>
          </cell>
          <cell r="G149">
            <v>0.19250043348565829</v>
          </cell>
          <cell r="H149">
            <v>-27553.266765925</v>
          </cell>
          <cell r="I149">
            <v>-21297.274537999998</v>
          </cell>
          <cell r="J149">
            <v>-32715.424994000001</v>
          </cell>
          <cell r="K149">
            <v>-19744.018439437481</v>
          </cell>
          <cell r="L149">
            <v>15480.754270000005</v>
          </cell>
          <cell r="M149">
            <v>31717.205939999993</v>
          </cell>
          <cell r="N149">
            <v>35152.414705999996</v>
          </cell>
          <cell r="O149">
            <v>37041.879319</v>
          </cell>
          <cell r="P149">
            <v>17570.799279000013</v>
          </cell>
          <cell r="Q149">
            <v>25660.94535899999</v>
          </cell>
          <cell r="R149">
            <v>604.00933042160341</v>
          </cell>
          <cell r="S149">
            <v>40635.618426784982</v>
          </cell>
          <cell r="T149">
            <v>46322.058134761748</v>
          </cell>
          <cell r="U149">
            <v>47148.963406537616</v>
          </cell>
          <cell r="V149">
            <v>21277.938605780946</v>
          </cell>
          <cell r="W149">
            <v>1325.0335321317243</v>
          </cell>
          <cell r="X149">
            <v>57649.62932339187</v>
          </cell>
          <cell r="Y149">
            <v>21150.414427865559</v>
          </cell>
          <cell r="Z149">
            <v>35584.139809131644</v>
          </cell>
          <cell r="AA149">
            <v>68536.86839340617</v>
          </cell>
        </row>
        <row r="150">
          <cell r="B150" t="str">
            <v>Perda de Receita: Ônus Variável (25%)</v>
          </cell>
        </row>
        <row r="151">
          <cell r="B151" t="str">
            <v>Fluxo de Caixa do Fator</v>
          </cell>
          <cell r="H151">
            <v>-79.410275999999982</v>
          </cell>
          <cell r="I151">
            <v>-116.72458599999996</v>
          </cell>
          <cell r="J151">
            <v>-120.26660799999991</v>
          </cell>
          <cell r="K151">
            <v>-123.81452599999989</v>
          </cell>
          <cell r="L151">
            <v>-129.01037599999967</v>
          </cell>
          <cell r="M151">
            <v>-132.4624839999999</v>
          </cell>
          <cell r="N151">
            <v>-137.20286799999977</v>
          </cell>
          <cell r="O151">
            <v>-140.909978</v>
          </cell>
          <cell r="P151">
            <v>-144.36798200000032</v>
          </cell>
          <cell r="Q151">
            <v>-148.09867599999981</v>
          </cell>
          <cell r="R151">
            <v>-151.93697200000003</v>
          </cell>
          <cell r="S151">
            <v>-159.55460400000001</v>
          </cell>
          <cell r="T151">
            <v>-163.93828000000013</v>
          </cell>
          <cell r="U151">
            <v>-168.4148179999998</v>
          </cell>
          <cell r="V151">
            <v>-173.06823599999984</v>
          </cell>
          <cell r="W151">
            <v>-177.85283999999984</v>
          </cell>
          <cell r="X151">
            <v>-187.2495899999999</v>
          </cell>
          <cell r="Y151">
            <v>-192.48523800000004</v>
          </cell>
          <cell r="Z151">
            <v>-197.65602999999942</v>
          </cell>
          <cell r="AA151">
            <v>-202.99043599999942</v>
          </cell>
        </row>
        <row r="152">
          <cell r="B152" t="str">
            <v>Somatoria com Projeto Original</v>
          </cell>
          <cell r="F152">
            <v>-615.34975298276163</v>
          </cell>
          <cell r="G152">
            <v>0.19704496955686568</v>
          </cell>
          <cell r="H152">
            <v>-27632.677041924999</v>
          </cell>
          <cell r="I152">
            <v>-21413.999123999998</v>
          </cell>
          <cell r="J152">
            <v>-32835.691601999999</v>
          </cell>
          <cell r="K152">
            <v>-19867.832965437479</v>
          </cell>
          <cell r="L152">
            <v>15351.743894000005</v>
          </cell>
          <cell r="M152">
            <v>31584.743455999993</v>
          </cell>
          <cell r="N152">
            <v>35015.211837999996</v>
          </cell>
          <cell r="O152">
            <v>36900.969340999996</v>
          </cell>
          <cell r="P152">
            <v>17426.431297000014</v>
          </cell>
          <cell r="Q152">
            <v>25512.846682999989</v>
          </cell>
          <cell r="R152">
            <v>1007.1830159999913</v>
          </cell>
          <cell r="S152">
            <v>41894.522225000001</v>
          </cell>
          <cell r="T152">
            <v>48476.744533999998</v>
          </cell>
          <cell r="U152">
            <v>50236.579011000016</v>
          </cell>
          <cell r="V152">
            <v>25338.296183000006</v>
          </cell>
          <cell r="W152">
            <v>6398.743481999998</v>
          </cell>
          <cell r="X152">
            <v>63928.673083000009</v>
          </cell>
          <cell r="Y152">
            <v>28556.861609999985</v>
          </cell>
          <cell r="Z152">
            <v>44155.353782000006</v>
          </cell>
          <cell r="AA152">
            <v>78319.336811000016</v>
          </cell>
        </row>
        <row r="153">
          <cell r="B153" t="str">
            <v>Alteração dos custos operacionais.</v>
          </cell>
        </row>
        <row r="154">
          <cell r="B154" t="str">
            <v>Fluxo de Caixa do Fator</v>
          </cell>
          <cell r="H154">
            <v>2002.9784</v>
          </cell>
          <cell r="I154">
            <v>-1013.8239000000001</v>
          </cell>
          <cell r="J154">
            <v>175.65389999999806</v>
          </cell>
          <cell r="K154">
            <v>156.36459999999806</v>
          </cell>
          <cell r="L154">
            <v>156.35790000000293</v>
          </cell>
          <cell r="M154">
            <v>156.35790000000293</v>
          </cell>
          <cell r="N154">
            <v>156.35790000000293</v>
          </cell>
          <cell r="O154">
            <v>156.35790000000293</v>
          </cell>
          <cell r="P154">
            <v>156.35790000000293</v>
          </cell>
          <cell r="Q154">
            <v>156.35790000000293</v>
          </cell>
          <cell r="R154">
            <v>156.35790000000293</v>
          </cell>
          <cell r="S154">
            <v>-375.72260000000136</v>
          </cell>
          <cell r="T154">
            <v>-375.72260000000136</v>
          </cell>
          <cell r="U154">
            <v>-375.72260000000136</v>
          </cell>
          <cell r="V154">
            <v>-375.72260000000136</v>
          </cell>
          <cell r="W154">
            <v>-375.72260000000136</v>
          </cell>
          <cell r="X154">
            <v>-375.72260000000136</v>
          </cell>
          <cell r="Y154">
            <v>-375.72260000000136</v>
          </cell>
          <cell r="Z154">
            <v>-375.72260000000136</v>
          </cell>
          <cell r="AA154">
            <v>-375.72260000000136</v>
          </cell>
        </row>
        <row r="155">
          <cell r="B155" t="str">
            <v>Somatoria com Projeto Original</v>
          </cell>
          <cell r="F155">
            <v>1209.8854706950401</v>
          </cell>
          <cell r="G155">
            <v>0.20143103702958184</v>
          </cell>
          <cell r="H155">
            <v>-25550.288365925</v>
          </cell>
          <cell r="I155">
            <v>-22311.098437999997</v>
          </cell>
          <cell r="J155">
            <v>-32539.771094000003</v>
          </cell>
          <cell r="K155">
            <v>-19587.653839437484</v>
          </cell>
          <cell r="L155">
            <v>15637.112170000008</v>
          </cell>
          <cell r="M155">
            <v>31873.563839999995</v>
          </cell>
          <cell r="N155">
            <v>35308.772605999999</v>
          </cell>
          <cell r="O155">
            <v>37198.237219000002</v>
          </cell>
          <cell r="P155">
            <v>17727.157179000016</v>
          </cell>
          <cell r="Q155">
            <v>25817.303258999993</v>
          </cell>
          <cell r="R155">
            <v>1315.4778879999942</v>
          </cell>
          <cell r="S155">
            <v>41678.354228999997</v>
          </cell>
          <cell r="T155">
            <v>48264.960213999999</v>
          </cell>
          <cell r="U155">
            <v>50029.271229000013</v>
          </cell>
          <cell r="V155">
            <v>25135.641819000004</v>
          </cell>
          <cell r="W155">
            <v>6200.8737219999966</v>
          </cell>
          <cell r="X155">
            <v>63740.200073000007</v>
          </cell>
          <cell r="Y155">
            <v>28373.624247999986</v>
          </cell>
          <cell r="Z155">
            <v>43977.287212000003</v>
          </cell>
          <cell r="AA155">
            <v>78146.604647</v>
          </cell>
        </row>
        <row r="156">
          <cell r="B156" t="str">
            <v>1ª Adequação - Investimentos</v>
          </cell>
        </row>
        <row r="157">
          <cell r="B157" t="str">
            <v>Fluxo de Caixa do Fator</v>
          </cell>
          <cell r="H157">
            <v>-1322.4536000000014</v>
          </cell>
          <cell r="I157">
            <v>-14408.6621</v>
          </cell>
          <cell r="J157">
            <v>-352.93119999999942</v>
          </cell>
          <cell r="K157">
            <v>3243.7288000000003</v>
          </cell>
          <cell r="L157">
            <v>-15173.845199999998</v>
          </cell>
          <cell r="M157">
            <v>519.21479999999997</v>
          </cell>
          <cell r="N157">
            <v>637.41480000000001</v>
          </cell>
          <cell r="O157">
            <v>637.41480000000001</v>
          </cell>
          <cell r="P157">
            <v>637.41809999999998</v>
          </cell>
          <cell r="Q157">
            <v>-2356.8740000000007</v>
          </cell>
          <cell r="R157">
            <v>691.71730000000048</v>
          </cell>
          <cell r="S157">
            <v>-4239.3858</v>
          </cell>
          <cell r="T157">
            <v>817.98419999999987</v>
          </cell>
          <cell r="U157">
            <v>763.95</v>
          </cell>
          <cell r="V157">
            <v>3711.836299999999</v>
          </cell>
          <cell r="W157">
            <v>16561.675900000002</v>
          </cell>
          <cell r="X157">
            <v>-851.92409999999995</v>
          </cell>
          <cell r="Y157">
            <v>-527.92079999999999</v>
          </cell>
          <cell r="Z157">
            <v>-5666.9884000000002</v>
          </cell>
          <cell r="AA157">
            <v>-3635.9869999999983</v>
          </cell>
        </row>
        <row r="158">
          <cell r="B158" t="str">
            <v>Somatoria com Projeto Original</v>
          </cell>
          <cell r="F158">
            <v>-15088.704172813104</v>
          </cell>
          <cell r="G158">
            <v>0.16746402650544873</v>
          </cell>
          <cell r="H158">
            <v>-28875.720365925001</v>
          </cell>
          <cell r="I158">
            <v>-35705.936637999999</v>
          </cell>
          <cell r="J158">
            <v>-33068.356194</v>
          </cell>
          <cell r="K158">
            <v>-16500.28963943748</v>
          </cell>
          <cell r="L158">
            <v>306.90907000000698</v>
          </cell>
          <cell r="M158">
            <v>32236.420739999994</v>
          </cell>
          <cell r="N158">
            <v>35789.829505999995</v>
          </cell>
          <cell r="O158">
            <v>37679.294118999998</v>
          </cell>
          <cell r="P158">
            <v>18208.217379000012</v>
          </cell>
          <cell r="Q158">
            <v>23304.07135899999</v>
          </cell>
          <cell r="R158">
            <v>1850.8372879999918</v>
          </cell>
          <cell r="S158">
            <v>37814.691028999994</v>
          </cell>
          <cell r="T158">
            <v>49458.667013999999</v>
          </cell>
          <cell r="U158">
            <v>51168.943829000011</v>
          </cell>
          <cell r="V158">
            <v>29223.200719000004</v>
          </cell>
          <cell r="W158">
            <v>23138.272222</v>
          </cell>
          <cell r="X158">
            <v>63263.998573000012</v>
          </cell>
          <cell r="Y158">
            <v>28221.426047999987</v>
          </cell>
          <cell r="Z158">
            <v>38686.021412000002</v>
          </cell>
          <cell r="AA158">
            <v>74886.340247000015</v>
          </cell>
        </row>
        <row r="159">
          <cell r="B159" t="str">
            <v>Perda de Receita: Estorno de Receita Não Operacional (1/3 da COFINS)</v>
          </cell>
        </row>
        <row r="160">
          <cell r="B160" t="str">
            <v>Fluxo de Caixa do Fator</v>
          </cell>
          <cell r="H160">
            <v>-370.16580354999996</v>
          </cell>
          <cell r="I160">
            <v>-610.53886205000003</v>
          </cell>
          <cell r="J160">
            <v>-629.06202589999998</v>
          </cell>
          <cell r="K160">
            <v>-643.79058940000004</v>
          </cell>
          <cell r="L160">
            <v>-674.8003827</v>
          </cell>
          <cell r="M160">
            <v>-692.85194230000002</v>
          </cell>
          <cell r="N160">
            <v>-717.65107039999998</v>
          </cell>
          <cell r="O160">
            <v>-737.03763279999998</v>
          </cell>
          <cell r="P160">
            <v>-755.13272510000002</v>
          </cell>
          <cell r="Q160">
            <v>-774.64263015000006</v>
          </cell>
          <cell r="R160">
            <v>-794.71846029999995</v>
          </cell>
          <cell r="S160">
            <v>-834.55813624999996</v>
          </cell>
          <cell r="T160">
            <v>-857.12984119999987</v>
          </cell>
          <cell r="U160">
            <v>-880.91320630000007</v>
          </cell>
          <cell r="V160">
            <v>-905.24073014999999</v>
          </cell>
          <cell r="W160">
            <v>-930.27928810000003</v>
          </cell>
          <cell r="X160">
            <v>-979.42770640000003</v>
          </cell>
          <cell r="Y160">
            <v>-1006.8025192500002</v>
          </cell>
          <cell r="Z160">
            <v>-1033.8508368500002</v>
          </cell>
          <cell r="AA160">
            <v>-1061.7552975500003</v>
          </cell>
        </row>
        <row r="161">
          <cell r="B161" t="str">
            <v>Somatoria com Projeto Original</v>
          </cell>
          <cell r="F161">
            <v>-3179.0334735928445</v>
          </cell>
          <cell r="G161">
            <v>0.19101134833162919</v>
          </cell>
          <cell r="H161">
            <v>-27923.432569475</v>
          </cell>
          <cell r="I161">
            <v>-21907.813400049999</v>
          </cell>
          <cell r="J161">
            <v>-33344.4870199</v>
          </cell>
          <cell r="K161">
            <v>-20387.809028837481</v>
          </cell>
          <cell r="L161">
            <v>14805.953887300006</v>
          </cell>
          <cell r="M161">
            <v>31024.353997699993</v>
          </cell>
          <cell r="N161">
            <v>34434.763635599993</v>
          </cell>
          <cell r="O161">
            <v>36304.841686200001</v>
          </cell>
          <cell r="P161">
            <v>16815.666553900013</v>
          </cell>
          <cell r="Q161">
            <v>24886.302728849991</v>
          </cell>
          <cell r="R161">
            <v>364.40152769999133</v>
          </cell>
          <cell r="S161">
            <v>41219.518692749996</v>
          </cell>
          <cell r="T161">
            <v>47783.552972799996</v>
          </cell>
          <cell r="U161">
            <v>49524.080622700014</v>
          </cell>
          <cell r="V161">
            <v>24606.123688850006</v>
          </cell>
          <cell r="W161">
            <v>5646.3170338999971</v>
          </cell>
          <cell r="X161">
            <v>63136.49496660001</v>
          </cell>
          <cell r="Y161">
            <v>27742.544328749987</v>
          </cell>
          <cell r="Z161">
            <v>43319.158975150007</v>
          </cell>
          <cell r="AA161">
            <v>77460.571949450008</v>
          </cell>
        </row>
        <row r="162">
          <cell r="B162" t="str">
            <v>Majoração dos custos operacionais.</v>
          </cell>
        </row>
        <row r="163">
          <cell r="B163" t="str">
            <v>Fluxo de Caixa do Fator</v>
          </cell>
          <cell r="H163">
            <v>-2625.194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  <row r="164">
          <cell r="B164" t="str">
            <v>Somatoria com Projeto Original</v>
          </cell>
          <cell r="F164">
            <v>-2190.3928699623798</v>
          </cell>
          <cell r="G164">
            <v>0.19344739905711733</v>
          </cell>
          <cell r="H164">
            <v>-30178.460765925</v>
          </cell>
          <cell r="I164">
            <v>-21297.274537999998</v>
          </cell>
          <cell r="J164">
            <v>-32715.424994000001</v>
          </cell>
          <cell r="K164">
            <v>-19744.018439437481</v>
          </cell>
          <cell r="L164">
            <v>15480.754270000005</v>
          </cell>
          <cell r="M164">
            <v>31717.205939999993</v>
          </cell>
          <cell r="N164">
            <v>35152.414705999996</v>
          </cell>
          <cell r="O164">
            <v>37041.879319</v>
          </cell>
          <cell r="P164">
            <v>17570.799279000013</v>
          </cell>
          <cell r="Q164">
            <v>25660.94535899999</v>
          </cell>
          <cell r="R164">
            <v>1159.1199879999913</v>
          </cell>
          <cell r="S164">
            <v>42054.076828999998</v>
          </cell>
          <cell r="T164">
            <v>48640.682814</v>
          </cell>
          <cell r="U164">
            <v>50404.993829000014</v>
          </cell>
          <cell r="V164">
            <v>25511.364419000005</v>
          </cell>
          <cell r="W164">
            <v>6576.5963219999976</v>
          </cell>
          <cell r="X164">
            <v>64115.922673000008</v>
          </cell>
          <cell r="Y164">
            <v>28749.346847999986</v>
          </cell>
          <cell r="Z164">
            <v>44353.009812000004</v>
          </cell>
          <cell r="AA164">
            <v>78522.327247000008</v>
          </cell>
        </row>
        <row r="165">
          <cell r="B165" t="str">
            <v>2ª Adequação - Investimentos</v>
          </cell>
        </row>
        <row r="166">
          <cell r="B166" t="str">
            <v>Fluxo de Caixa do Fator</v>
          </cell>
          <cell r="H166">
            <v>18045.326255339998</v>
          </cell>
          <cell r="I166">
            <v>29684.058456103474</v>
          </cell>
          <cell r="J166">
            <v>6724.5610027694747</v>
          </cell>
          <cell r="K166">
            <v>-14051.08246372135</v>
          </cell>
          <cell r="L166">
            <v>4927.1202535880248</v>
          </cell>
          <cell r="M166">
            <v>-9315.413974811976</v>
          </cell>
          <cell r="N166">
            <v>-17999.825385511976</v>
          </cell>
          <cell r="O166">
            <v>-21334.871611235052</v>
          </cell>
          <cell r="P166">
            <v>-8689.5294727100518</v>
          </cell>
          <cell r="Q166">
            <v>8864.7122490899492</v>
          </cell>
          <cell r="R166">
            <v>29446.782857139948</v>
          </cell>
          <cell r="S166">
            <v>-615.30330009338525</v>
          </cell>
          <cell r="T166">
            <v>-14900.556884555886</v>
          </cell>
          <cell r="U166">
            <v>-19324.772971984457</v>
          </cell>
          <cell r="V166">
            <v>-12694.408953984459</v>
          </cell>
          <cell r="W166">
            <v>8686.1510552555428</v>
          </cell>
          <cell r="X166">
            <v>-672.08962281945901</v>
          </cell>
          <cell r="Y166">
            <v>36949.111625080535</v>
          </cell>
          <cell r="Z166">
            <v>14368.135367280542</v>
          </cell>
          <cell r="AA166">
            <v>-17026.632549719463</v>
          </cell>
        </row>
        <row r="167">
          <cell r="B167" t="str">
            <v>Somatoria com Projeto Original</v>
          </cell>
          <cell r="F167">
            <v>23369.045554849468</v>
          </cell>
          <cell r="G167">
            <v>0.30031602663667029</v>
          </cell>
          <cell r="H167">
            <v>-9507.9405105850019</v>
          </cell>
          <cell r="I167">
            <v>8386.783918103476</v>
          </cell>
          <cell r="J167">
            <v>-25990.863991230526</v>
          </cell>
          <cell r="K167">
            <v>-33795.100903158833</v>
          </cell>
          <cell r="L167">
            <v>20407.874523588031</v>
          </cell>
          <cell r="M167">
            <v>22401.791965188015</v>
          </cell>
          <cell r="N167">
            <v>17152.589320488019</v>
          </cell>
          <cell r="O167">
            <v>15707.007707764948</v>
          </cell>
          <cell r="P167">
            <v>8881.2698062899617</v>
          </cell>
          <cell r="Q167">
            <v>34525.657608089939</v>
          </cell>
          <cell r="R167">
            <v>30605.902845139939</v>
          </cell>
          <cell r="S167">
            <v>41438.773528906611</v>
          </cell>
          <cell r="T167">
            <v>33740.125929444112</v>
          </cell>
          <cell r="U167">
            <v>31080.220857015556</v>
          </cell>
          <cell r="V167">
            <v>12816.955465015546</v>
          </cell>
          <cell r="W167">
            <v>15262.74737725554</v>
          </cell>
          <cell r="X167">
            <v>63443.833050180547</v>
          </cell>
          <cell r="Y167">
            <v>65698.458473080522</v>
          </cell>
          <cell r="Z167">
            <v>58721.145179280546</v>
          </cell>
          <cell r="AA167">
            <v>61495.694697280545</v>
          </cell>
        </row>
        <row r="168">
          <cell r="B168" t="str">
            <v>Inclusão da CPMF</v>
          </cell>
        </row>
        <row r="169">
          <cell r="B169" t="str">
            <v>Fluxo de Caixa do Fator</v>
          </cell>
          <cell r="H169">
            <v>-162.14670000000001</v>
          </cell>
          <cell r="I169">
            <v>-296.36109999999996</v>
          </cell>
          <cell r="J169">
            <v>-343.69659999999999</v>
          </cell>
          <cell r="K169">
            <v>-383.32709999999997</v>
          </cell>
          <cell r="L169">
            <v>-324.548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</row>
        <row r="170">
          <cell r="B170" t="str">
            <v>Somatoria com Projeto Original</v>
          </cell>
          <cell r="F170">
            <v>-858.28618143449103</v>
          </cell>
          <cell r="G170">
            <v>0.19648192706937506</v>
          </cell>
          <cell r="H170">
            <v>-27715.413465925001</v>
          </cell>
          <cell r="I170">
            <v>-21593.635637999996</v>
          </cell>
          <cell r="J170">
            <v>-33059.121594000004</v>
          </cell>
          <cell r="K170">
            <v>-20127.34553943748</v>
          </cell>
          <cell r="L170">
            <v>15156.206270000004</v>
          </cell>
          <cell r="M170">
            <v>31717.205939999993</v>
          </cell>
          <cell r="N170">
            <v>35152.414705999996</v>
          </cell>
          <cell r="O170">
            <v>37041.879319</v>
          </cell>
          <cell r="P170">
            <v>17570.799279000013</v>
          </cell>
          <cell r="Q170">
            <v>25660.94535899999</v>
          </cell>
          <cell r="R170">
            <v>1159.1199879999913</v>
          </cell>
          <cell r="S170">
            <v>42054.076828999998</v>
          </cell>
          <cell r="T170">
            <v>48640.682814</v>
          </cell>
          <cell r="U170">
            <v>50404.993829000014</v>
          </cell>
          <cell r="V170">
            <v>25511.364419000005</v>
          </cell>
          <cell r="W170">
            <v>6576.5963219999976</v>
          </cell>
          <cell r="X170">
            <v>64115.922673000008</v>
          </cell>
          <cell r="Y170">
            <v>28749.346847999986</v>
          </cell>
          <cell r="Z170">
            <v>44353.009812000004</v>
          </cell>
          <cell r="AA170">
            <v>78522.327247000008</v>
          </cell>
        </row>
        <row r="171">
          <cell r="B171" t="str">
            <v>3ª Adequação - Investimentos</v>
          </cell>
        </row>
        <row r="172">
          <cell r="B172" t="str">
            <v>Fluxo de Caixa do Fator</v>
          </cell>
          <cell r="H172">
            <v>-199.13605733999987</v>
          </cell>
          <cell r="I172">
            <v>145.5328513702095</v>
          </cell>
          <cell r="J172">
            <v>503.98667737087595</v>
          </cell>
          <cell r="K172">
            <v>19142.644276332288</v>
          </cell>
          <cell r="L172">
            <v>-5685.9925034770858</v>
          </cell>
          <cell r="M172">
            <v>-11224.426671077084</v>
          </cell>
          <cell r="N172">
            <v>-1063.4811770913709</v>
          </cell>
          <cell r="O172">
            <v>227.33885109324541</v>
          </cell>
          <cell r="P172">
            <v>-2487.6157424317571</v>
          </cell>
          <cell r="Q172">
            <v>18.518335768243887</v>
          </cell>
          <cell r="R172">
            <v>-596.81284428175536</v>
          </cell>
          <cell r="S172">
            <v>-786.26680038175539</v>
          </cell>
          <cell r="T172">
            <v>185.0123110807456</v>
          </cell>
          <cell r="U172">
            <v>233.97767908074485</v>
          </cell>
          <cell r="V172">
            <v>229.56836108074563</v>
          </cell>
          <cell r="W172">
            <v>534.44611184074711</v>
          </cell>
          <cell r="X172">
            <v>425.60321091574502</v>
          </cell>
          <cell r="Y172">
            <v>351.70366101574581</v>
          </cell>
          <cell r="Z172">
            <v>234.10042581574723</v>
          </cell>
          <cell r="AA172">
            <v>235.95697281574451</v>
          </cell>
        </row>
        <row r="173">
          <cell r="B173" t="str">
            <v>Somatoria com Projeto Original</v>
          </cell>
          <cell r="F173">
            <v>2645.2747340554552</v>
          </cell>
          <cell r="G173">
            <v>0.20507598296551729</v>
          </cell>
          <cell r="H173">
            <v>-27752.402823265002</v>
          </cell>
          <cell r="I173">
            <v>-21151.74168662979</v>
          </cell>
          <cell r="J173">
            <v>-32211.438316629126</v>
          </cell>
          <cell r="K173">
            <v>-601.37416310519257</v>
          </cell>
          <cell r="L173">
            <v>9794.7617665229191</v>
          </cell>
          <cell r="M173">
            <v>20492.77926892291</v>
          </cell>
          <cell r="N173">
            <v>34088.933528908623</v>
          </cell>
          <cell r="O173">
            <v>37269.218170093241</v>
          </cell>
          <cell r="P173">
            <v>15083.183536568256</v>
          </cell>
          <cell r="Q173">
            <v>25679.463694768234</v>
          </cell>
          <cell r="R173">
            <v>562.30714371823592</v>
          </cell>
          <cell r="S173">
            <v>41267.810028618245</v>
          </cell>
          <cell r="T173">
            <v>48825.695125080747</v>
          </cell>
          <cell r="U173">
            <v>50638.971508080758</v>
          </cell>
          <cell r="V173">
            <v>25740.932780080751</v>
          </cell>
          <cell r="W173">
            <v>7111.0424338407447</v>
          </cell>
          <cell r="X173">
            <v>64541.525883915754</v>
          </cell>
          <cell r="Y173">
            <v>29101.050509015731</v>
          </cell>
          <cell r="Z173">
            <v>44587.110237815752</v>
          </cell>
          <cell r="AA173">
            <v>78758.28421981576</v>
          </cell>
        </row>
        <row r="174">
          <cell r="B174" t="str">
            <v>4ª Adequação - Investimentos</v>
          </cell>
        </row>
        <row r="175">
          <cell r="B175" t="str">
            <v>Fluxo de Caixa do Fator</v>
          </cell>
          <cell r="H175">
            <v>0</v>
          </cell>
          <cell r="I175">
            <v>898.10561052631601</v>
          </cell>
          <cell r="J175">
            <v>479.90654385964837</v>
          </cell>
          <cell r="K175">
            <v>309.33538503612016</v>
          </cell>
          <cell r="L175">
            <v>1693.5812537861204</v>
          </cell>
          <cell r="M175">
            <v>6549.3672937861202</v>
          </cell>
          <cell r="N175">
            <v>1400.4535050718353</v>
          </cell>
          <cell r="O175">
            <v>-5010.7619232358584</v>
          </cell>
          <cell r="P175">
            <v>9409.0887717641435</v>
          </cell>
          <cell r="Q175">
            <v>-10757.691195235859</v>
          </cell>
          <cell r="R175">
            <v>3188.1983182641416</v>
          </cell>
          <cell r="S175">
            <v>-4542.234350902525</v>
          </cell>
          <cell r="T175">
            <v>-1255.6503759025252</v>
          </cell>
          <cell r="U175">
            <v>-101.30654733109581</v>
          </cell>
          <cell r="V175">
            <v>-1377.118822331099</v>
          </cell>
          <cell r="W175">
            <v>-695.33335383109761</v>
          </cell>
          <cell r="X175">
            <v>-218.13657645609737</v>
          </cell>
          <cell r="Y175">
            <v>-333.60153545609597</v>
          </cell>
          <cell r="Z175">
            <v>-674.68078045609548</v>
          </cell>
          <cell r="AA175">
            <v>540.72998654390528</v>
          </cell>
        </row>
        <row r="176">
          <cell r="B176" t="str">
            <v>Somatoria com Projeto Original</v>
          </cell>
          <cell r="F176">
            <v>2881.9166794727389</v>
          </cell>
          <cell r="G176">
            <v>0.20556530036106066</v>
          </cell>
          <cell r="H176">
            <v>-27553.266765925</v>
          </cell>
          <cell r="I176">
            <v>-20399.168927473682</v>
          </cell>
          <cell r="J176">
            <v>-32235.518450140353</v>
          </cell>
          <cell r="K176">
            <v>-19434.683054401361</v>
          </cell>
          <cell r="L176">
            <v>17174.335523786125</v>
          </cell>
          <cell r="M176">
            <v>38266.573233786112</v>
          </cell>
          <cell r="N176">
            <v>36552.868211071829</v>
          </cell>
          <cell r="O176">
            <v>32031.11739576414</v>
          </cell>
          <cell r="P176">
            <v>26979.888050764159</v>
          </cell>
          <cell r="Q176">
            <v>14903.254163764132</v>
          </cell>
          <cell r="R176">
            <v>4347.3183062641328</v>
          </cell>
          <cell r="S176">
            <v>37511.842478097475</v>
          </cell>
          <cell r="T176">
            <v>47385.032438097478</v>
          </cell>
          <cell r="U176">
            <v>50303.687281668921</v>
          </cell>
          <cell r="V176">
            <v>24134.245596668905</v>
          </cell>
          <cell r="W176">
            <v>5881.2629681688995</v>
          </cell>
          <cell r="X176">
            <v>63897.78609654391</v>
          </cell>
          <cell r="Y176">
            <v>28415.745312543891</v>
          </cell>
          <cell r="Z176">
            <v>43678.329031543908</v>
          </cell>
          <cell r="AA176">
            <v>79063.057233543906</v>
          </cell>
        </row>
        <row r="177">
          <cell r="B177" t="str">
            <v>5ª Adequação - Investimentos</v>
          </cell>
        </row>
        <row r="178">
          <cell r="B178" t="str">
            <v>Fluxo de Caixa do Fator</v>
          </cell>
          <cell r="H178">
            <v>199.13599199999982</v>
          </cell>
          <cell r="I178">
            <v>223.80877199999969</v>
          </cell>
          <cell r="J178">
            <v>249.65760599999999</v>
          </cell>
          <cell r="K178">
            <v>293.7069299999996</v>
          </cell>
          <cell r="L178">
            <v>310.83393000000069</v>
          </cell>
          <cell r="M178">
            <v>642.52506599999958</v>
          </cell>
          <cell r="N178">
            <v>17.181784285714201</v>
          </cell>
          <cell r="O178">
            <v>-164.91788986813214</v>
          </cell>
          <cell r="P178">
            <v>267.57127513186828</v>
          </cell>
          <cell r="Q178">
            <v>2388.7603421318677</v>
          </cell>
          <cell r="R178">
            <v>651.0869206318672</v>
          </cell>
          <cell r="S178">
            <v>-3130.1308235347992</v>
          </cell>
          <cell r="T178">
            <v>38.880466965198721</v>
          </cell>
          <cell r="U178">
            <v>-47.353782177655631</v>
          </cell>
          <cell r="V178">
            <v>-96.703577177655646</v>
          </cell>
          <cell r="W178">
            <v>-177.6500856776571</v>
          </cell>
          <cell r="X178">
            <v>-239.52969405265435</v>
          </cell>
          <cell r="Y178">
            <v>-241.49965305265599</v>
          </cell>
          <cell r="Z178">
            <v>-178.81063505266204</v>
          </cell>
          <cell r="AA178">
            <v>-241.6792120526593</v>
          </cell>
        </row>
        <row r="179">
          <cell r="B179" t="str">
            <v>Somatoria com Projeto Original</v>
          </cell>
          <cell r="F179">
            <v>1044.7345832090148</v>
          </cell>
          <cell r="G179">
            <v>0.20100687359725994</v>
          </cell>
          <cell r="H179">
            <v>-27354.130773925001</v>
          </cell>
          <cell r="I179">
            <v>-21073.465765999998</v>
          </cell>
          <cell r="J179">
            <v>-32465.767388</v>
          </cell>
          <cell r="K179">
            <v>-19450.311509437481</v>
          </cell>
          <cell r="L179">
            <v>15791.588200000006</v>
          </cell>
          <cell r="M179">
            <v>32359.731005999991</v>
          </cell>
          <cell r="N179">
            <v>35169.596490285709</v>
          </cell>
          <cell r="O179">
            <v>36876.961429131865</v>
          </cell>
          <cell r="P179">
            <v>17838.370554131881</v>
          </cell>
          <cell r="Q179">
            <v>28049.705701131857</v>
          </cell>
          <cell r="R179">
            <v>1810.2069086318584</v>
          </cell>
          <cell r="S179">
            <v>38923.946005465201</v>
          </cell>
          <cell r="T179">
            <v>48679.563280965202</v>
          </cell>
          <cell r="U179">
            <v>50357.640046822358</v>
          </cell>
          <cell r="V179">
            <v>25414.660841822348</v>
          </cell>
          <cell r="W179">
            <v>6398.9462363223402</v>
          </cell>
          <cell r="X179">
            <v>63876.392978947355</v>
          </cell>
          <cell r="Y179">
            <v>28507.847194947331</v>
          </cell>
          <cell r="Z179">
            <v>44174.199176947339</v>
          </cell>
          <cell r="AA179">
            <v>78280.648034947342</v>
          </cell>
        </row>
        <row r="180">
          <cell r="B180" t="str">
            <v>Perda de Receita: Parcelamento do Reajuste Tarifário de Julho/2003.</v>
          </cell>
        </row>
        <row r="181">
          <cell r="B181" t="str">
            <v>Fluxo de Caixa do Fator</v>
          </cell>
          <cell r="H181">
            <v>0</v>
          </cell>
          <cell r="I181">
            <v>0</v>
          </cell>
          <cell r="J181">
            <v>0</v>
          </cell>
          <cell r="K181">
            <v>-1696.9096464534218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B182" t="str">
            <v>Somatoria com Projeto Original</v>
          </cell>
          <cell r="F182">
            <v>-822.4342251999758</v>
          </cell>
          <cell r="G182">
            <v>0.19656252595076318</v>
          </cell>
          <cell r="H182">
            <v>-27553.266765925</v>
          </cell>
          <cell r="I182">
            <v>-21297.274537999998</v>
          </cell>
          <cell r="J182">
            <v>-32715.424994000001</v>
          </cell>
          <cell r="K182">
            <v>-21440.928085890904</v>
          </cell>
          <cell r="L182">
            <v>15480.754270000005</v>
          </cell>
          <cell r="M182">
            <v>31717.205939999993</v>
          </cell>
          <cell r="N182">
            <v>35152.414705999996</v>
          </cell>
          <cell r="O182">
            <v>37041.879319</v>
          </cell>
          <cell r="P182">
            <v>17570.799279000013</v>
          </cell>
          <cell r="Q182">
            <v>25660.94535899999</v>
          </cell>
          <cell r="R182">
            <v>1159.1199879999913</v>
          </cell>
          <cell r="S182">
            <v>42054.076828999998</v>
          </cell>
          <cell r="T182">
            <v>48640.682814</v>
          </cell>
          <cell r="U182">
            <v>50404.993829000014</v>
          </cell>
          <cell r="V182">
            <v>25511.364419000005</v>
          </cell>
          <cell r="W182">
            <v>6576.5963219999976</v>
          </cell>
          <cell r="X182">
            <v>64115.922673000008</v>
          </cell>
          <cell r="Y182">
            <v>28749.346847999986</v>
          </cell>
          <cell r="Z182">
            <v>44353.009812000004</v>
          </cell>
          <cell r="AA182">
            <v>78522.327247000008</v>
          </cell>
        </row>
        <row r="183">
          <cell r="B183" t="str">
            <v>(=)TOTAL GERAL</v>
          </cell>
        </row>
        <row r="184">
          <cell r="B184" t="str">
            <v>Fluxo de Caixa do Fator</v>
          </cell>
          <cell r="H184">
            <v>15622.89892378333</v>
          </cell>
          <cell r="I184">
            <v>14421.585511950001</v>
          </cell>
          <cell r="J184">
            <v>6687.8092960999975</v>
          </cell>
          <cell r="K184">
            <v>7063.1464513136343</v>
          </cell>
          <cell r="L184">
            <v>-13505.877875417935</v>
          </cell>
          <cell r="M184">
            <v>-12091.759076797936</v>
          </cell>
          <cell r="N184">
            <v>-16276.212191625793</v>
          </cell>
          <cell r="O184">
            <v>-24923.423863435793</v>
          </cell>
          <cell r="P184">
            <v>-139.55448469079562</v>
          </cell>
          <cell r="Q184">
            <v>-1112.2596586107961</v>
          </cell>
          <cell r="R184">
            <v>33561.665798000817</v>
          </cell>
          <cell r="S184">
            <v>-16101.61481737748</v>
          </cell>
          <cell r="T184">
            <v>-18829.74568285072</v>
          </cell>
          <cell r="U184">
            <v>-23156.586669174867</v>
          </cell>
          <cell r="V184">
            <v>-15914.284071781525</v>
          </cell>
          <cell r="W184">
            <v>18173.872109619264</v>
          </cell>
          <cell r="X184">
            <v>-9564.7700284206021</v>
          </cell>
          <cell r="Y184">
            <v>27023.850520203101</v>
          </cell>
          <cell r="Z184">
            <v>-2294.3434921308299</v>
          </cell>
          <cell r="AA184">
            <v>-31753.538989556309</v>
          </cell>
        </row>
        <row r="185">
          <cell r="B185" t="str">
            <v>Somatoria com Projeto Original</v>
          </cell>
          <cell r="F185">
            <v>8943.3681873269234</v>
          </cell>
          <cell r="G185">
            <v>0.23113971541512929</v>
          </cell>
          <cell r="H185">
            <v>-11930.36784214167</v>
          </cell>
          <cell r="I185">
            <v>-6875.6890260499968</v>
          </cell>
          <cell r="J185">
            <v>-26027.615697900004</v>
          </cell>
          <cell r="K185">
            <v>-12680.871988123847</v>
          </cell>
          <cell r="L185">
            <v>1974.8763945820701</v>
          </cell>
          <cell r="M185">
            <v>19625.446863202058</v>
          </cell>
          <cell r="N185">
            <v>18876.202514374203</v>
          </cell>
          <cell r="O185">
            <v>12118.455455564206</v>
          </cell>
          <cell r="P185">
            <v>17431.244794309219</v>
          </cell>
          <cell r="Q185">
            <v>24548.685700389193</v>
          </cell>
          <cell r="R185">
            <v>34720.785786000808</v>
          </cell>
          <cell r="S185">
            <v>25952.46201162252</v>
          </cell>
          <cell r="T185">
            <v>29810.93713114928</v>
          </cell>
          <cell r="U185">
            <v>27248.407159825147</v>
          </cell>
          <cell r="V185">
            <v>9597.0803472184798</v>
          </cell>
          <cell r="W185">
            <v>24750.468431619262</v>
          </cell>
          <cell r="X185">
            <v>54551.152644579408</v>
          </cell>
          <cell r="Y185">
            <v>55773.197368203088</v>
          </cell>
          <cell r="Z185">
            <v>42058.666319869175</v>
          </cell>
          <cell r="AA185">
            <v>46768.788257443695</v>
          </cell>
        </row>
        <row r="186">
          <cell r="B186" t="str">
            <v>(a) efeitos de cada fator de desequilibrio no fluxo de caixa e na taxa interna de retorno do projeto original</v>
          </cell>
        </row>
        <row r="188">
          <cell r="B188" t="str">
            <v>DEMONSTRATIVO DE RESULTADOS COM FATORES DE DESEQUILIBRIO NO PERIODO CONTRATUAL (MIlhares de Reais)</v>
          </cell>
        </row>
        <row r="190">
          <cell r="B190" t="str">
            <v>DISCRIMINAÇÃO</v>
          </cell>
          <cell r="G190">
            <v>1</v>
          </cell>
          <cell r="H190">
            <v>2</v>
          </cell>
          <cell r="I190">
            <v>3</v>
          </cell>
          <cell r="J190">
            <v>4</v>
          </cell>
          <cell r="K190">
            <v>5</v>
          </cell>
          <cell r="L190">
            <v>6</v>
          </cell>
          <cell r="M190">
            <v>7</v>
          </cell>
          <cell r="N190">
            <v>8</v>
          </cell>
          <cell r="O190">
            <v>9</v>
          </cell>
          <cell r="P190">
            <v>10</v>
          </cell>
          <cell r="Q190">
            <v>11</v>
          </cell>
          <cell r="R190">
            <v>12</v>
          </cell>
          <cell r="S190">
            <v>13</v>
          </cell>
          <cell r="T190">
            <v>14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19</v>
          </cell>
          <cell r="Z190">
            <v>20</v>
          </cell>
          <cell r="AA190" t="str">
            <v>TOTAL</v>
          </cell>
        </row>
        <row r="191">
          <cell r="B191" t="str">
            <v>1 -  RECEITA BRUTA    (1.1)</v>
          </cell>
          <cell r="G191">
            <v>57462.094250000002</v>
          </cell>
          <cell r="H191">
            <v>84016.89</v>
          </cell>
          <cell r="I191">
            <v>86565.188145487089</v>
          </cell>
          <cell r="J191">
            <v>86628.552532327827</v>
          </cell>
          <cell r="K191">
            <v>94399.705593440129</v>
          </cell>
          <cell r="L191">
            <v>97185.502025399619</v>
          </cell>
          <cell r="M191">
            <v>100640.85686347817</v>
          </cell>
          <cell r="N191">
            <v>103649.96883176302</v>
          </cell>
          <cell r="O191">
            <v>106422.409</v>
          </cell>
          <cell r="P191">
            <v>109159.75300000001</v>
          </cell>
          <cell r="Q191">
            <v>111973.80499999999</v>
          </cell>
          <cell r="R191">
            <v>115022.46</v>
          </cell>
          <cell r="S191">
            <v>121038.73419999999</v>
          </cell>
          <cell r="T191">
            <v>124346.819</v>
          </cell>
          <cell r="U191">
            <v>127772.3542</v>
          </cell>
          <cell r="V191">
            <v>131305.785</v>
          </cell>
          <cell r="W191">
            <v>134987.35</v>
          </cell>
          <cell r="X191">
            <v>138769.87</v>
          </cell>
          <cell r="Y191">
            <v>142494.95000000001</v>
          </cell>
          <cell r="Z191">
            <v>146338.14000000001</v>
          </cell>
          <cell r="AA191">
            <v>2220181.1876418963</v>
          </cell>
        </row>
        <row r="192">
          <cell r="B192" t="str">
            <v>1.1 - Operacionais    (1.1.1 + 1.1.2)</v>
          </cell>
          <cell r="G192">
            <v>57462.094250000002</v>
          </cell>
          <cell r="H192">
            <v>84016.89</v>
          </cell>
          <cell r="I192">
            <v>86565.188145487089</v>
          </cell>
          <cell r="J192">
            <v>86628.552532327827</v>
          </cell>
          <cell r="K192">
            <v>94399.705593440129</v>
          </cell>
          <cell r="L192">
            <v>97185.502025399619</v>
          </cell>
          <cell r="M192">
            <v>100640.85686347817</v>
          </cell>
          <cell r="N192">
            <v>103649.96883176302</v>
          </cell>
          <cell r="O192">
            <v>106422.409</v>
          </cell>
          <cell r="P192">
            <v>109159.75300000001</v>
          </cell>
          <cell r="Q192">
            <v>111973.80499999999</v>
          </cell>
          <cell r="R192">
            <v>115022.46</v>
          </cell>
          <cell r="S192">
            <v>121038.73419999999</v>
          </cell>
          <cell r="T192">
            <v>124346.819</v>
          </cell>
          <cell r="U192">
            <v>127772.3542</v>
          </cell>
          <cell r="V192">
            <v>131305.785</v>
          </cell>
          <cell r="W192">
            <v>134987.35</v>
          </cell>
          <cell r="X192">
            <v>138769.87</v>
          </cell>
          <cell r="Y192">
            <v>142494.95000000001</v>
          </cell>
          <cell r="Z192">
            <v>146338.14000000001</v>
          </cell>
          <cell r="AA192">
            <v>2220181.1876418963</v>
          </cell>
        </row>
        <row r="193">
          <cell r="B193" t="str">
            <v>1.1.1 - Receitas de  Pedágios    (Transp. Qd.2.1.1.2)</v>
          </cell>
          <cell r="G193">
            <v>56923.354250000004</v>
          </cell>
          <cell r="H193">
            <v>83225</v>
          </cell>
          <cell r="I193">
            <v>85749.268145487091</v>
          </cell>
          <cell r="J193">
            <v>85788.562532327822</v>
          </cell>
          <cell r="K193">
            <v>93524.465593440123</v>
          </cell>
          <cell r="L193">
            <v>96286.842025399616</v>
          </cell>
          <cell r="M193">
            <v>99710.036863478163</v>
          </cell>
          <cell r="N193">
            <v>102693.99883176302</v>
          </cell>
          <cell r="O193">
            <v>105442.97900000001</v>
          </cell>
          <cell r="P193">
            <v>108155.01300000001</v>
          </cell>
          <cell r="Q193">
            <v>110943.02499999999</v>
          </cell>
          <cell r="R193">
            <v>113940</v>
          </cell>
          <cell r="S193">
            <v>119926.53419999999</v>
          </cell>
          <cell r="T193">
            <v>123204.249</v>
          </cell>
          <cell r="U193">
            <v>126598.2142</v>
          </cell>
          <cell r="V193">
            <v>130099.185</v>
          </cell>
          <cell r="W193">
            <v>133717</v>
          </cell>
          <cell r="X193">
            <v>137464</v>
          </cell>
          <cell r="Y193">
            <v>141154</v>
          </cell>
          <cell r="Z193">
            <v>144961</v>
          </cell>
          <cell r="AA193">
            <v>2199506.7276418963</v>
          </cell>
        </row>
        <row r="194">
          <cell r="B194" t="str">
            <v>1.1.2 - Outras Receitas Operacionais    (calculado 2.1.2.)</v>
          </cell>
          <cell r="G194">
            <v>538.74</v>
          </cell>
          <cell r="H194">
            <v>791.89</v>
          </cell>
          <cell r="I194">
            <v>815.92000000000007</v>
          </cell>
          <cell r="J194">
            <v>839.99000000000012</v>
          </cell>
          <cell r="K194">
            <v>875.24</v>
          </cell>
          <cell r="L194">
            <v>898.65999999999985</v>
          </cell>
          <cell r="M194">
            <v>930.82</v>
          </cell>
          <cell r="N194">
            <v>955.97000000000014</v>
          </cell>
          <cell r="O194">
            <v>979.43000000000006</v>
          </cell>
          <cell r="P194">
            <v>1004.74</v>
          </cell>
          <cell r="Q194">
            <v>1030.78</v>
          </cell>
          <cell r="R194">
            <v>1082.46</v>
          </cell>
          <cell r="S194">
            <v>1112.2</v>
          </cell>
          <cell r="T194">
            <v>1142.57</v>
          </cell>
          <cell r="U194">
            <v>1174.1400000000001</v>
          </cell>
          <cell r="V194">
            <v>1206.5999999999999</v>
          </cell>
          <cell r="W194">
            <v>1270.3499999999999</v>
          </cell>
          <cell r="X194">
            <v>1305.8699999999999</v>
          </cell>
          <cell r="Y194">
            <v>1340.95</v>
          </cell>
          <cell r="Z194">
            <v>1377.14</v>
          </cell>
          <cell r="AA194">
            <v>20674.460000000003</v>
          </cell>
        </row>
        <row r="195">
          <cell r="B195" t="str">
            <v>2 -  DEDUÇÕES DA RECEITA    (2.1)</v>
          </cell>
          <cell r="G195">
            <v>2114.9955259036565</v>
          </cell>
          <cell r="H195">
            <v>5857.1233839898296</v>
          </cell>
          <cell r="I195">
            <v>4760.5793854512613</v>
          </cell>
          <cell r="J195">
            <v>5080.9921641245846</v>
          </cell>
          <cell r="K195">
            <v>6174.2212726180051</v>
          </cell>
          <cell r="L195">
            <v>8388.8361333566681</v>
          </cell>
          <cell r="M195">
            <v>8723.3157313263309</v>
          </cell>
          <cell r="N195">
            <v>8984.0869749736175</v>
          </cell>
          <cell r="O195">
            <v>9224.353653918175</v>
          </cell>
          <cell r="P195">
            <v>9461.6204770627046</v>
          </cell>
          <cell r="Q195">
            <v>9705.5362575149684</v>
          </cell>
          <cell r="R195">
            <v>9970.2380501722837</v>
          </cell>
          <cell r="S195">
            <v>10491.215996471396</v>
          </cell>
          <cell r="T195">
            <v>10777.949022045948</v>
          </cell>
          <cell r="U195">
            <v>11074.86497703472</v>
          </cell>
          <cell r="V195">
            <v>11381.130194209842</v>
          </cell>
          <cell r="W195">
            <v>11700.809777520883</v>
          </cell>
          <cell r="X195">
            <v>12028.680682022354</v>
          </cell>
          <cell r="Y195">
            <v>12351.573049515562</v>
          </cell>
          <cell r="Z195">
            <v>12684.704469616003</v>
          </cell>
          <cell r="AA195">
            <v>180936.82717884879</v>
          </cell>
        </row>
        <row r="196">
          <cell r="B196" t="str">
            <v>2.1 - Tributos sobre Faturamento    (2.1.1+ .... + 2.1.4)</v>
          </cell>
          <cell r="G196">
            <v>2114.9955259036565</v>
          </cell>
          <cell r="H196">
            <v>5857.1233839898296</v>
          </cell>
          <cell r="I196">
            <v>4760.5793854512613</v>
          </cell>
          <cell r="J196">
            <v>5080.9921641245846</v>
          </cell>
          <cell r="K196">
            <v>6174.2212726180051</v>
          </cell>
          <cell r="L196">
            <v>8388.8361333566681</v>
          </cell>
          <cell r="M196">
            <v>8723.3157313263309</v>
          </cell>
          <cell r="N196">
            <v>8984.0869749736175</v>
          </cell>
          <cell r="O196">
            <v>9224.353653918175</v>
          </cell>
          <cell r="P196">
            <v>9461.6204770627046</v>
          </cell>
          <cell r="Q196">
            <v>9705.5362575149684</v>
          </cell>
          <cell r="R196">
            <v>9970.2380501722837</v>
          </cell>
          <cell r="S196">
            <v>10491.215996471396</v>
          </cell>
          <cell r="T196">
            <v>10777.949022045948</v>
          </cell>
          <cell r="U196">
            <v>11074.86497703472</v>
          </cell>
          <cell r="V196">
            <v>11381.130194209842</v>
          </cell>
          <cell r="W196">
            <v>11700.809777520883</v>
          </cell>
          <cell r="X196">
            <v>12028.680682022354</v>
          </cell>
          <cell r="Y196">
            <v>12351.573049515562</v>
          </cell>
          <cell r="Z196">
            <v>12684.704469616003</v>
          </cell>
          <cell r="AA196">
            <v>180936.82717884879</v>
          </cell>
        </row>
        <row r="197">
          <cell r="B197" t="str">
            <v>2.1.1 - I.S.S    (transp. Qd  1.3.)</v>
          </cell>
          <cell r="G197">
            <v>0</v>
          </cell>
          <cell r="H197">
            <v>2775.2935633396719</v>
          </cell>
          <cell r="I197">
            <v>1500.6164643946813</v>
          </cell>
          <cell r="J197">
            <v>1468.0105510258313</v>
          </cell>
          <cell r="K197">
            <v>1475.1060481625518</v>
          </cell>
          <cell r="L197">
            <v>4824.3012769558518</v>
          </cell>
          <cell r="M197">
            <v>5032.0428431739092</v>
          </cell>
          <cell r="N197">
            <v>5182.4984415881518</v>
          </cell>
          <cell r="O197">
            <v>5321.1204500000003</v>
          </cell>
          <cell r="P197">
            <v>5457.9876500000009</v>
          </cell>
          <cell r="Q197">
            <v>5598.6902499999997</v>
          </cell>
          <cell r="R197">
            <v>5751.1230000000005</v>
          </cell>
          <cell r="S197">
            <v>6051.9367099999999</v>
          </cell>
          <cell r="T197">
            <v>6217.3409500000007</v>
          </cell>
          <cell r="U197">
            <v>6388.6177100000004</v>
          </cell>
          <cell r="V197">
            <v>6565.2892500000007</v>
          </cell>
          <cell r="W197">
            <v>6749.3675000000003</v>
          </cell>
          <cell r="X197">
            <v>6938.4935000000005</v>
          </cell>
          <cell r="Y197">
            <v>7124.7475000000013</v>
          </cell>
          <cell r="Z197">
            <v>7316.9070000000011</v>
          </cell>
          <cell r="AA197">
            <v>97739.490658640643</v>
          </cell>
        </row>
        <row r="198">
          <cell r="B198" t="str">
            <v>2.1.2 - Cofins    (transp. Qd 1.3.)</v>
          </cell>
          <cell r="G198">
            <v>1732.3690275000001</v>
          </cell>
          <cell r="H198">
            <v>2533.0103999999997</v>
          </cell>
          <cell r="I198">
            <v>2609.8385443646125</v>
          </cell>
          <cell r="J198">
            <v>2614.3784958457318</v>
          </cell>
          <cell r="K198">
            <v>3846.1276014341774</v>
          </cell>
          <cell r="L198">
            <v>2929.7544607619884</v>
          </cell>
          <cell r="M198">
            <v>3033.9230059043452</v>
          </cell>
          <cell r="N198">
            <v>3124.5932649528904</v>
          </cell>
          <cell r="O198">
            <v>3208.1369699999996</v>
          </cell>
          <cell r="P198">
            <v>3290.6568900000002</v>
          </cell>
          <cell r="Q198">
            <v>3375.4897499999997</v>
          </cell>
          <cell r="R198">
            <v>3467.7651000000001</v>
          </cell>
          <cell r="S198">
            <v>3648.7231259999994</v>
          </cell>
          <cell r="T198">
            <v>3748.4450700000002</v>
          </cell>
          <cell r="U198">
            <v>3851.709726</v>
          </cell>
          <cell r="V198">
            <v>3958.2253499999997</v>
          </cell>
          <cell r="W198">
            <v>4069.6787999999997</v>
          </cell>
          <cell r="X198">
            <v>4183.7150999999994</v>
          </cell>
          <cell r="Y198">
            <v>4296.0213000000003</v>
          </cell>
          <cell r="Z198">
            <v>4411.8885</v>
          </cell>
          <cell r="AA198">
            <v>67934.450482763743</v>
          </cell>
        </row>
        <row r="199">
          <cell r="B199" t="str">
            <v>2.1.3 - Pis / Pasep    (transp. Qd 1.3.)</v>
          </cell>
          <cell r="G199">
            <v>375.34649840365603</v>
          </cell>
          <cell r="H199">
            <v>548.81942065015835</v>
          </cell>
          <cell r="I199">
            <v>650.12437669196663</v>
          </cell>
          <cell r="J199">
            <v>998.60311725302142</v>
          </cell>
          <cell r="K199">
            <v>852.98762302127557</v>
          </cell>
          <cell r="L199">
            <v>634.78039563882726</v>
          </cell>
          <cell r="M199">
            <v>657.3498822480766</v>
          </cell>
          <cell r="N199">
            <v>676.99526843257422</v>
          </cell>
          <cell r="O199">
            <v>695.09623391817581</v>
          </cell>
          <cell r="P199">
            <v>712.97593706270345</v>
          </cell>
          <cell r="Q199">
            <v>731.35625751496821</v>
          </cell>
          <cell r="R199">
            <v>751.34995017228368</v>
          </cell>
          <cell r="S199">
            <v>790.55616047139688</v>
          </cell>
          <cell r="T199">
            <v>812.16300204594688</v>
          </cell>
          <cell r="U199">
            <v>834.53754103472033</v>
          </cell>
          <cell r="V199">
            <v>857.61559420984111</v>
          </cell>
          <cell r="W199">
            <v>881.76347752088338</v>
          </cell>
          <cell r="X199">
            <v>906.47208202235288</v>
          </cell>
          <cell r="Y199">
            <v>930.80424951556006</v>
          </cell>
          <cell r="Z199">
            <v>955.90896961600322</v>
          </cell>
          <cell r="AA199">
            <v>15255.606037444393</v>
          </cell>
        </row>
        <row r="200">
          <cell r="B200" t="str">
            <v>2.1.4 - CPMF    (transp Qd 1.3.)</v>
          </cell>
          <cell r="G200">
            <v>7.2800000000000011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7.2800000000000011</v>
          </cell>
        </row>
        <row r="201">
          <cell r="B201" t="str">
            <v>3 -  RECEITA LIQUIDA    (1 - 2)</v>
          </cell>
          <cell r="G201">
            <v>55347.098724096344</v>
          </cell>
          <cell r="H201">
            <v>78159.766616010165</v>
          </cell>
          <cell r="I201">
            <v>81804.60876003583</v>
          </cell>
          <cell r="J201">
            <v>81547.560368203238</v>
          </cell>
          <cell r="K201">
            <v>88225.484320822128</v>
          </cell>
          <cell r="L201">
            <v>88796.665892042947</v>
          </cell>
          <cell r="M201">
            <v>91917.541132151833</v>
          </cell>
          <cell r="N201">
            <v>94665.881856789405</v>
          </cell>
          <cell r="O201">
            <v>97198.055346081819</v>
          </cell>
          <cell r="P201">
            <v>99698.132522937303</v>
          </cell>
          <cell r="Q201">
            <v>102268.26874248503</v>
          </cell>
          <cell r="R201">
            <v>105052.22194982773</v>
          </cell>
          <cell r="S201">
            <v>110547.5182035286</v>
          </cell>
          <cell r="T201">
            <v>113568.86997795405</v>
          </cell>
          <cell r="U201">
            <v>116697.48922296528</v>
          </cell>
          <cell r="V201">
            <v>119924.65480579017</v>
          </cell>
          <cell r="W201">
            <v>123286.54022247912</v>
          </cell>
          <cell r="X201">
            <v>126741.18931797764</v>
          </cell>
          <cell r="Y201">
            <v>130143.37695048445</v>
          </cell>
          <cell r="Z201">
            <v>133653.43553038401</v>
          </cell>
          <cell r="AA201">
            <v>2039244.3604630474</v>
          </cell>
        </row>
        <row r="202">
          <cell r="B202" t="str">
            <v>4 -  DESPESAS    (4.1)</v>
          </cell>
          <cell r="G202">
            <v>36746.529271178566</v>
          </cell>
          <cell r="H202">
            <v>45125.240027700886</v>
          </cell>
          <cell r="I202">
            <v>49988.117085265847</v>
          </cell>
          <cell r="J202">
            <v>57779.426339094891</v>
          </cell>
          <cell r="K202">
            <v>60778.527323427072</v>
          </cell>
          <cell r="L202">
            <v>62401.394791147832</v>
          </cell>
          <cell r="M202">
            <v>63878.799580992723</v>
          </cell>
          <cell r="N202">
            <v>66281.395371075007</v>
          </cell>
          <cell r="O202">
            <v>68945.130155367529</v>
          </cell>
          <cell r="P202">
            <v>72484.354925824795</v>
          </cell>
          <cell r="Q202">
            <v>75674.949224066018</v>
          </cell>
          <cell r="R202">
            <v>82927.143677783562</v>
          </cell>
          <cell r="S202">
            <v>85041.248817625601</v>
          </cell>
          <cell r="T202">
            <v>86931.741530387255</v>
          </cell>
          <cell r="U202">
            <v>89521.047933412367</v>
          </cell>
          <cell r="V202">
            <v>90118.554974989864</v>
          </cell>
          <cell r="W202">
            <v>90904.700981617745</v>
          </cell>
          <cell r="X202">
            <v>92124.411361368126</v>
          </cell>
          <cell r="Y202">
            <v>103309.96087287524</v>
          </cell>
          <cell r="Z202">
            <v>130182.06501180034</v>
          </cell>
          <cell r="AA202">
            <v>1511144.7392570013</v>
          </cell>
        </row>
        <row r="203">
          <cell r="B203" t="str">
            <v>4.1 - Operacionais    (4.1.1+ .... + 4.1.10)</v>
          </cell>
          <cell r="G203">
            <v>36746.529271178566</v>
          </cell>
          <cell r="H203">
            <v>45125.240027700886</v>
          </cell>
          <cell r="I203">
            <v>49988.117085265847</v>
          </cell>
          <cell r="J203">
            <v>57779.426339094891</v>
          </cell>
          <cell r="K203">
            <v>60778.527323427072</v>
          </cell>
          <cell r="L203">
            <v>62401.394791147832</v>
          </cell>
          <cell r="M203">
            <v>63878.799580992723</v>
          </cell>
          <cell r="N203">
            <v>66281.395371075007</v>
          </cell>
          <cell r="O203">
            <v>68945.130155367529</v>
          </cell>
          <cell r="P203">
            <v>72484.354925824795</v>
          </cell>
          <cell r="Q203">
            <v>75674.949224066018</v>
          </cell>
          <cell r="R203">
            <v>82927.143677783562</v>
          </cell>
          <cell r="S203">
            <v>85041.248817625601</v>
          </cell>
          <cell r="T203">
            <v>86931.741530387255</v>
          </cell>
          <cell r="U203">
            <v>89521.047933412367</v>
          </cell>
          <cell r="V203">
            <v>90118.554974989864</v>
          </cell>
          <cell r="W203">
            <v>90904.700981617745</v>
          </cell>
          <cell r="X203">
            <v>92124.411361368126</v>
          </cell>
          <cell r="Y203">
            <v>103309.96087287524</v>
          </cell>
          <cell r="Z203">
            <v>130182.06501180034</v>
          </cell>
          <cell r="AA203">
            <v>1511144.7392570013</v>
          </cell>
        </row>
        <row r="204">
          <cell r="B204" t="str">
            <v>4.1.1  -  Pessoal e Administradores    (Transp. Qd. 1.3.)</v>
          </cell>
          <cell r="G204">
            <v>21419.41</v>
          </cell>
          <cell r="H204">
            <v>27415.760000000002</v>
          </cell>
          <cell r="I204">
            <v>28974.810000000005</v>
          </cell>
          <cell r="J204">
            <v>33552.080000000002</v>
          </cell>
          <cell r="K204">
            <v>34013.339999999997</v>
          </cell>
          <cell r="L204">
            <v>34474.6</v>
          </cell>
          <cell r="M204">
            <v>34474.6</v>
          </cell>
          <cell r="N204">
            <v>34474.6</v>
          </cell>
          <cell r="O204">
            <v>34474.6</v>
          </cell>
          <cell r="P204">
            <v>34474.6</v>
          </cell>
          <cell r="Q204">
            <v>34474.6</v>
          </cell>
          <cell r="R204">
            <v>36395.280000000006</v>
          </cell>
          <cell r="S204">
            <v>36395.280000000006</v>
          </cell>
          <cell r="T204">
            <v>36395.280000000006</v>
          </cell>
          <cell r="U204">
            <v>36395.280000000006</v>
          </cell>
          <cell r="V204">
            <v>36395.280000000006</v>
          </cell>
          <cell r="W204">
            <v>36395.280000000006</v>
          </cell>
          <cell r="X204">
            <v>36395.280000000006</v>
          </cell>
          <cell r="Y204">
            <v>36395.280000000006</v>
          </cell>
          <cell r="Z204">
            <v>36395.280000000006</v>
          </cell>
          <cell r="AA204">
            <v>679780.52000000025</v>
          </cell>
        </row>
        <row r="205">
          <cell r="B205" t="str">
            <v>4.1.2  -  Conservação de Rotina    (Transp. Qd. 1.3.)</v>
          </cell>
          <cell r="G205">
            <v>7051.97</v>
          </cell>
          <cell r="H205">
            <v>6654.58</v>
          </cell>
          <cell r="I205">
            <v>6684.02</v>
          </cell>
          <cell r="J205">
            <v>6841.86</v>
          </cell>
          <cell r="K205">
            <v>7245.19</v>
          </cell>
          <cell r="L205">
            <v>7487.46</v>
          </cell>
          <cell r="M205">
            <v>7487.46</v>
          </cell>
          <cell r="N205">
            <v>7487.46</v>
          </cell>
          <cell r="O205">
            <v>7487.46</v>
          </cell>
          <cell r="P205">
            <v>7487.46</v>
          </cell>
          <cell r="Q205">
            <v>7487.46</v>
          </cell>
          <cell r="R205">
            <v>7487.46</v>
          </cell>
          <cell r="S205">
            <v>7487.46</v>
          </cell>
          <cell r="T205">
            <v>7487.46</v>
          </cell>
          <cell r="U205">
            <v>7487.46</v>
          </cell>
          <cell r="V205">
            <v>7487.46</v>
          </cell>
          <cell r="W205">
            <v>7778.24</v>
          </cell>
          <cell r="X205">
            <v>7778.24</v>
          </cell>
          <cell r="Y205">
            <v>7778.24</v>
          </cell>
          <cell r="Z205">
            <v>7778.24</v>
          </cell>
          <cell r="AA205">
            <v>147952.64000000001</v>
          </cell>
        </row>
        <row r="206">
          <cell r="B206" t="str">
            <v>4.1.3  -  Consumo    (Transp. Qd. 1.3.)</v>
          </cell>
          <cell r="G206">
            <v>389.71000000000004</v>
          </cell>
          <cell r="H206">
            <v>452.17999999999995</v>
          </cell>
          <cell r="I206">
            <v>719.11</v>
          </cell>
          <cell r="J206">
            <v>913.36000000000013</v>
          </cell>
          <cell r="K206">
            <v>919.5100000000001</v>
          </cell>
          <cell r="L206">
            <v>925.66000000000008</v>
          </cell>
          <cell r="M206">
            <v>925.66000000000008</v>
          </cell>
          <cell r="N206">
            <v>925.66000000000008</v>
          </cell>
          <cell r="O206">
            <v>925.66000000000008</v>
          </cell>
          <cell r="P206">
            <v>925.66000000000008</v>
          </cell>
          <cell r="Q206">
            <v>925.66000000000008</v>
          </cell>
          <cell r="R206">
            <v>951.64</v>
          </cell>
          <cell r="S206">
            <v>951.64</v>
          </cell>
          <cell r="T206">
            <v>951.64</v>
          </cell>
          <cell r="U206">
            <v>951.64</v>
          </cell>
          <cell r="V206">
            <v>951.64</v>
          </cell>
          <cell r="W206">
            <v>951.64</v>
          </cell>
          <cell r="X206">
            <v>951.64</v>
          </cell>
          <cell r="Y206">
            <v>951.64</v>
          </cell>
          <cell r="Z206">
            <v>951.64</v>
          </cell>
          <cell r="AA206">
            <v>17512.589999999997</v>
          </cell>
        </row>
        <row r="207">
          <cell r="B207" t="str">
            <v>4.1.4  -  Transportes    (Transp. Qd. 1.3.)</v>
          </cell>
          <cell r="G207">
            <v>655.61</v>
          </cell>
          <cell r="H207">
            <v>701.7299999999999</v>
          </cell>
          <cell r="I207">
            <v>710.3</v>
          </cell>
          <cell r="J207">
            <v>800.9</v>
          </cell>
          <cell r="K207">
            <v>802.13</v>
          </cell>
          <cell r="L207">
            <v>803.36</v>
          </cell>
          <cell r="M207">
            <v>803.36</v>
          </cell>
          <cell r="N207">
            <v>803.36</v>
          </cell>
          <cell r="O207">
            <v>803.36</v>
          </cell>
          <cell r="P207">
            <v>803.36</v>
          </cell>
          <cell r="Q207">
            <v>803.36</v>
          </cell>
          <cell r="R207">
            <v>811.93</v>
          </cell>
          <cell r="S207">
            <v>811.93</v>
          </cell>
          <cell r="T207">
            <v>811.93</v>
          </cell>
          <cell r="U207">
            <v>811.93</v>
          </cell>
          <cell r="V207">
            <v>811.93</v>
          </cell>
          <cell r="W207">
            <v>811.93</v>
          </cell>
          <cell r="X207">
            <v>811.93</v>
          </cell>
          <cell r="Y207">
            <v>811.93</v>
          </cell>
          <cell r="Z207">
            <v>811.93</v>
          </cell>
          <cell r="AA207">
            <v>15798.2</v>
          </cell>
        </row>
        <row r="208">
          <cell r="B208" t="str">
            <v>4.1.5  -  Diversas    (Transp. Qd. 1.3.)</v>
          </cell>
          <cell r="G208">
            <v>2867.3599999999997</v>
          </cell>
          <cell r="H208">
            <v>2776.08</v>
          </cell>
          <cell r="I208">
            <v>2561.1</v>
          </cell>
          <cell r="J208">
            <v>2915</v>
          </cell>
          <cell r="K208">
            <v>2857.6099999999997</v>
          </cell>
          <cell r="L208">
            <v>2800.23</v>
          </cell>
          <cell r="M208">
            <v>2800.23</v>
          </cell>
          <cell r="N208">
            <v>2800.23</v>
          </cell>
          <cell r="O208">
            <v>2800.23</v>
          </cell>
          <cell r="P208">
            <v>2800.23</v>
          </cell>
          <cell r="Q208">
            <v>2800.23</v>
          </cell>
          <cell r="R208">
            <v>3116.6099999999997</v>
          </cell>
          <cell r="S208">
            <v>3116.6099999999997</v>
          </cell>
          <cell r="T208">
            <v>3116.6099999999997</v>
          </cell>
          <cell r="U208">
            <v>3116.6099999999997</v>
          </cell>
          <cell r="V208">
            <v>3116.6099999999997</v>
          </cell>
          <cell r="W208">
            <v>3116.6099999999997</v>
          </cell>
          <cell r="X208">
            <v>3116.6099999999997</v>
          </cell>
          <cell r="Y208">
            <v>3116.6099999999997</v>
          </cell>
          <cell r="Z208">
            <v>3116.6099999999997</v>
          </cell>
          <cell r="AA208">
            <v>58828.02</v>
          </cell>
        </row>
        <row r="209">
          <cell r="B209" t="str">
            <v>4.1.6  -  Depreciação/Amortização    (Transp. Qd. 1.3.)</v>
          </cell>
          <cell r="G209">
            <v>1673.0006000000001</v>
          </cell>
          <cell r="H209">
            <v>3534.0346</v>
          </cell>
          <cell r="I209">
            <v>6651.3428000000013</v>
          </cell>
          <cell r="J209">
            <v>9060.6842352941185</v>
          </cell>
          <cell r="K209">
            <v>11023.059235294117</v>
          </cell>
          <cell r="L209">
            <v>11886.836701960785</v>
          </cell>
          <cell r="M209">
            <v>13238.358330532214</v>
          </cell>
          <cell r="N209">
            <v>15556.963007455286</v>
          </cell>
          <cell r="O209">
            <v>18139.425174121956</v>
          </cell>
          <cell r="P209">
            <v>21560.41163775832</v>
          </cell>
          <cell r="Q209">
            <v>24620.057187758317</v>
          </cell>
          <cell r="R209">
            <v>29532.099159980542</v>
          </cell>
          <cell r="S209">
            <v>31449.648559980546</v>
          </cell>
          <cell r="T209">
            <v>33207.294388551978</v>
          </cell>
          <cell r="U209">
            <v>35657.411888551971</v>
          </cell>
          <cell r="V209">
            <v>36077.16033855197</v>
          </cell>
          <cell r="W209">
            <v>36527.637076051971</v>
          </cell>
          <cell r="X209">
            <v>37623.372042718649</v>
          </cell>
          <cell r="Y209">
            <v>48686.703442718652</v>
          </cell>
          <cell r="Z209">
            <v>75432.724342718648</v>
          </cell>
          <cell r="AA209">
            <v>501138.22474999999</v>
          </cell>
        </row>
        <row r="210">
          <cell r="B210" t="str">
            <v>4.1.7  -  Seguros    (transp. Qd 1.3.)</v>
          </cell>
          <cell r="G210">
            <v>420.48399999999998</v>
          </cell>
          <cell r="H210">
            <v>469.55099999999999</v>
          </cell>
          <cell r="I210">
            <v>484.37599999999998</v>
          </cell>
          <cell r="J210">
            <v>485.28799999999995</v>
          </cell>
          <cell r="K210">
            <v>466.54499999999996</v>
          </cell>
          <cell r="L210">
            <v>483.37700000000001</v>
          </cell>
          <cell r="M210">
            <v>498.52599999999995</v>
          </cell>
          <cell r="N210">
            <v>486.71000000000004</v>
          </cell>
          <cell r="O210">
            <v>479.649</v>
          </cell>
          <cell r="P210">
            <v>510.19699999999995</v>
          </cell>
          <cell r="Q210">
            <v>550.99599999999998</v>
          </cell>
          <cell r="R210">
            <v>516.70600000000002</v>
          </cell>
          <cell r="S210">
            <v>526.23700000000008</v>
          </cell>
          <cell r="T210">
            <v>553.15800000000002</v>
          </cell>
          <cell r="U210">
            <v>582.63300000000004</v>
          </cell>
          <cell r="V210">
            <v>647.24900000000002</v>
          </cell>
          <cell r="W210">
            <v>567.66800000000001</v>
          </cell>
          <cell r="X210">
            <v>570.35</v>
          </cell>
          <cell r="Y210">
            <v>573.10200000000009</v>
          </cell>
          <cell r="Z210">
            <v>575.92700000000002</v>
          </cell>
          <cell r="AA210">
            <v>10448.729000000001</v>
          </cell>
        </row>
        <row r="211">
          <cell r="B211" t="str">
            <v xml:space="preserve">4.1.8  -  Garantias  (transp. Qd 1.3.)  </v>
          </cell>
          <cell r="G211">
            <v>426.59961700784004</v>
          </cell>
          <cell r="H211">
            <v>426.59961700784004</v>
          </cell>
          <cell r="I211">
            <v>426.59961700784004</v>
          </cell>
          <cell r="J211">
            <v>426.59961700784004</v>
          </cell>
          <cell r="K211">
            <v>426.59961700784004</v>
          </cell>
          <cell r="L211">
            <v>426.59961700784004</v>
          </cell>
          <cell r="M211">
            <v>426.59961700784004</v>
          </cell>
          <cell r="N211">
            <v>426.59961700784004</v>
          </cell>
          <cell r="O211">
            <v>426.59961700784004</v>
          </cell>
          <cell r="P211">
            <v>426.59961700784004</v>
          </cell>
          <cell r="Q211">
            <v>426.59961700784004</v>
          </cell>
          <cell r="R211">
            <v>426.59961700784004</v>
          </cell>
          <cell r="S211">
            <v>426.59961700784004</v>
          </cell>
          <cell r="T211">
            <v>426.59961700784004</v>
          </cell>
          <cell r="U211">
            <v>426.59961700784004</v>
          </cell>
          <cell r="V211">
            <v>426.59961700784004</v>
          </cell>
          <cell r="W211">
            <v>426.59961700784004</v>
          </cell>
          <cell r="X211">
            <v>426.59961700784004</v>
          </cell>
          <cell r="Y211">
            <v>426.59961700784004</v>
          </cell>
          <cell r="Z211">
            <v>426.59961700784004</v>
          </cell>
          <cell r="AA211">
            <v>8531.9923401567976</v>
          </cell>
        </row>
        <row r="212">
          <cell r="B212" t="str">
            <v xml:space="preserve">4.1.9  -  Parc.Variável da Concessão   </v>
          </cell>
          <cell r="G212">
            <v>1842.3850541707204</v>
          </cell>
          <cell r="H212">
            <v>2694.7248106930383</v>
          </cell>
          <cell r="I212">
            <v>2776.458668258002</v>
          </cell>
          <cell r="J212">
            <v>2783.6544867929247</v>
          </cell>
          <cell r="K212">
            <v>3024.5434711251178</v>
          </cell>
          <cell r="L212">
            <v>3113.2714721792031</v>
          </cell>
          <cell r="M212">
            <v>3224.0056334526607</v>
          </cell>
          <cell r="N212">
            <v>3319.8127466118817</v>
          </cell>
          <cell r="O212">
            <v>3408.1463642377353</v>
          </cell>
          <cell r="P212">
            <v>3495.8366710586315</v>
          </cell>
          <cell r="Q212">
            <v>3585.9864192998534</v>
          </cell>
          <cell r="R212">
            <v>3688.8189007951551</v>
          </cell>
          <cell r="S212">
            <v>3875.8436406372161</v>
          </cell>
          <cell r="T212">
            <v>3981.7695248274463</v>
          </cell>
          <cell r="U212">
            <v>4091.483427852555</v>
          </cell>
          <cell r="V212">
            <v>4204.6260194300366</v>
          </cell>
          <cell r="W212">
            <v>4329.0962885579247</v>
          </cell>
          <cell r="X212">
            <v>4450.3897016416295</v>
          </cell>
          <cell r="Y212">
            <v>4569.8558131487371</v>
          </cell>
          <cell r="Z212">
            <v>4693.1140520738609</v>
          </cell>
          <cell r="AA212">
            <v>71153.823166844319</v>
          </cell>
        </row>
        <row r="213">
          <cell r="B213" t="str">
            <v xml:space="preserve">4.1.10 - Parcela Fixa da Concessão   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</row>
        <row r="214">
          <cell r="B214" t="str">
            <v>5 -  RESULTADO BRUTO OPERACIONAL     (3 - 4)</v>
          </cell>
          <cell r="G214">
            <v>18600.569452917778</v>
          </cell>
          <cell r="H214">
            <v>33034.52658830928</v>
          </cell>
          <cell r="I214">
            <v>31816.491674769983</v>
          </cell>
          <cell r="J214">
            <v>23768.134029108347</v>
          </cell>
          <cell r="K214">
            <v>27446.956997395057</v>
          </cell>
          <cell r="L214">
            <v>26395.271100895116</v>
          </cell>
          <cell r="M214">
            <v>28038.74155115911</v>
          </cell>
          <cell r="N214">
            <v>28384.486485714398</v>
          </cell>
          <cell r="O214">
            <v>28252.92519071429</v>
          </cell>
          <cell r="P214">
            <v>27213.777597112508</v>
          </cell>
          <cell r="Q214">
            <v>26593.319518419012</v>
          </cell>
          <cell r="R214">
            <v>22125.078272044164</v>
          </cell>
          <cell r="S214">
            <v>25506.269385902997</v>
          </cell>
          <cell r="T214">
            <v>26637.128447566793</v>
          </cell>
          <cell r="U214">
            <v>27176.441289552909</v>
          </cell>
          <cell r="V214">
            <v>29806.099830800304</v>
          </cell>
          <cell r="W214">
            <v>32381.839240861373</v>
          </cell>
          <cell r="X214">
            <v>34616.777956609512</v>
          </cell>
          <cell r="Y214">
            <v>26833.416077609218</v>
          </cell>
          <cell r="Z214">
            <v>3471.3705185836734</v>
          </cell>
          <cell r="AA214">
            <v>528099.62120604608</v>
          </cell>
        </row>
        <row r="215">
          <cell r="B215" t="str">
            <v>6 -  RESULTADO FINANCEIRO    (6.1)</v>
          </cell>
          <cell r="G215">
            <v>283.54000000000002</v>
          </cell>
          <cell r="H215">
            <v>416.79</v>
          </cell>
          <cell r="I215">
            <v>429.43000000000006</v>
          </cell>
          <cell r="J215">
            <v>442.1</v>
          </cell>
          <cell r="K215">
            <v>460.65000000000003</v>
          </cell>
          <cell r="L215">
            <v>472.98000000000008</v>
          </cell>
          <cell r="M215">
            <v>489.91</v>
          </cell>
          <cell r="N215">
            <v>503.14000000000004</v>
          </cell>
          <cell r="O215">
            <v>515.49</v>
          </cell>
          <cell r="P215">
            <v>528.81000000000006</v>
          </cell>
          <cell r="Q215">
            <v>542.52</v>
          </cell>
          <cell r="R215">
            <v>569.71</v>
          </cell>
          <cell r="S215">
            <v>585.37</v>
          </cell>
          <cell r="T215">
            <v>601.35</v>
          </cell>
          <cell r="U215">
            <v>617.97</v>
          </cell>
          <cell r="V215">
            <v>635.05999999999995</v>
          </cell>
          <cell r="W215">
            <v>668.61</v>
          </cell>
          <cell r="X215">
            <v>687.3</v>
          </cell>
          <cell r="Y215">
            <v>705.76</v>
          </cell>
          <cell r="Z215">
            <v>724.81</v>
          </cell>
          <cell r="AA215">
            <v>10881.300000000001</v>
          </cell>
        </row>
        <row r="216">
          <cell r="B216" t="str">
            <v>6.1 - Receitas    (Transp. Qd. 2B)</v>
          </cell>
          <cell r="G216">
            <v>283.54000000000002</v>
          </cell>
          <cell r="H216">
            <v>416.79</v>
          </cell>
          <cell r="I216">
            <v>429.43000000000006</v>
          </cell>
          <cell r="J216">
            <v>442.1</v>
          </cell>
          <cell r="K216">
            <v>460.65000000000003</v>
          </cell>
          <cell r="L216">
            <v>472.98000000000008</v>
          </cell>
          <cell r="M216">
            <v>489.91</v>
          </cell>
          <cell r="N216">
            <v>503.14000000000004</v>
          </cell>
          <cell r="O216">
            <v>515.49</v>
          </cell>
          <cell r="P216">
            <v>528.81000000000006</v>
          </cell>
          <cell r="Q216">
            <v>542.52</v>
          </cell>
          <cell r="R216">
            <v>569.71</v>
          </cell>
          <cell r="S216">
            <v>585.37</v>
          </cell>
          <cell r="T216">
            <v>601.35</v>
          </cell>
          <cell r="U216">
            <v>617.97</v>
          </cell>
          <cell r="V216">
            <v>635.05999999999995</v>
          </cell>
          <cell r="W216">
            <v>668.61</v>
          </cell>
          <cell r="X216">
            <v>687.3</v>
          </cell>
          <cell r="Y216">
            <v>705.76</v>
          </cell>
          <cell r="Z216">
            <v>724.81</v>
          </cell>
          <cell r="AA216">
            <v>10881.300000000001</v>
          </cell>
        </row>
        <row r="217">
          <cell r="B217" t="str">
            <v>7 -  RESULTADO OPERACIONAL    (5 + 6)</v>
          </cell>
          <cell r="G217">
            <v>18884.109452917779</v>
          </cell>
          <cell r="H217">
            <v>33451.316588309281</v>
          </cell>
          <cell r="I217">
            <v>32245.921674769983</v>
          </cell>
          <cell r="J217">
            <v>24210.234029108346</v>
          </cell>
          <cell r="K217">
            <v>27907.606997395058</v>
          </cell>
          <cell r="L217">
            <v>26868.251100895115</v>
          </cell>
          <cell r="M217">
            <v>28528.65155115911</v>
          </cell>
          <cell r="N217">
            <v>28887.626485714398</v>
          </cell>
          <cell r="O217">
            <v>28768.415190714291</v>
          </cell>
          <cell r="P217">
            <v>27742.58759711251</v>
          </cell>
          <cell r="Q217">
            <v>27135.839518419012</v>
          </cell>
          <cell r="R217">
            <v>22694.788272044163</v>
          </cell>
          <cell r="S217">
            <v>26091.639385902996</v>
          </cell>
          <cell r="T217">
            <v>27238.478447566791</v>
          </cell>
          <cell r="U217">
            <v>27794.411289552911</v>
          </cell>
          <cell r="V217">
            <v>30441.159830800305</v>
          </cell>
          <cell r="W217">
            <v>33050.449240861373</v>
          </cell>
          <cell r="X217">
            <v>35304.077956609515</v>
          </cell>
          <cell r="Y217">
            <v>27539.176077609216</v>
          </cell>
          <cell r="Z217">
            <v>4196.1805185836729</v>
          </cell>
          <cell r="AA217">
            <v>538980.92120604613</v>
          </cell>
        </row>
        <row r="218">
          <cell r="B218" t="str">
            <v>8 -  RESULTADO NÃO OPERACIONAL    (Tr. item 2, Qd. 3A)</v>
          </cell>
          <cell r="G218">
            <v>-1.9110975990372481E-2</v>
          </cell>
          <cell r="H218">
            <v>7.702310128490808E-2</v>
          </cell>
          <cell r="I218">
            <v>2.0796446328063212E-2</v>
          </cell>
          <cell r="J218">
            <v>3.6941030123216478E-3</v>
          </cell>
          <cell r="K218">
            <v>-1.6555936177383046E-2</v>
          </cell>
          <cell r="L218">
            <v>4.038057382081206E-2</v>
          </cell>
          <cell r="M218">
            <v>-1.5748389467148627E-2</v>
          </cell>
          <cell r="N218">
            <v>9.3886330433861076E-3</v>
          </cell>
          <cell r="O218">
            <v>-1.6858742167642049E-2</v>
          </cell>
          <cell r="P218">
            <v>4.2701954388348895E-2</v>
          </cell>
          <cell r="Q218">
            <v>2.2309995115392667E-2</v>
          </cell>
          <cell r="R218">
            <v>0.1300265051779661</v>
          </cell>
          <cell r="S218">
            <v>-7.9512092792811018E-2</v>
          </cell>
          <cell r="T218">
            <v>-1.4839085104313199E-2</v>
          </cell>
          <cell r="U218">
            <v>6.6728418505817899E-2</v>
          </cell>
          <cell r="V218">
            <v>1.5647667863504466E-2</v>
          </cell>
          <cell r="W218">
            <v>-4.0381402514185538E-2</v>
          </cell>
          <cell r="X218">
            <v>7.3388054326869678E-2</v>
          </cell>
          <cell r="Y218">
            <v>-5.622837539158354E-2</v>
          </cell>
          <cell r="Z218">
            <v>-3.1597537958532484E-2</v>
          </cell>
          <cell r="AA218">
            <v>0.21125291530341883</v>
          </cell>
        </row>
        <row r="219">
          <cell r="B219" t="str">
            <v>9 -  RESULTADO ANTES CONTRIBUIÇÃO SOCIAL   (7 + 8)</v>
          </cell>
          <cell r="G219">
            <v>18884.090341941788</v>
          </cell>
          <cell r="H219">
            <v>33451.393611410567</v>
          </cell>
          <cell r="I219">
            <v>32245.942471216313</v>
          </cell>
          <cell r="J219">
            <v>24210.237723211358</v>
          </cell>
          <cell r="K219">
            <v>27907.59044145888</v>
          </cell>
          <cell r="L219">
            <v>26868.291481468936</v>
          </cell>
          <cell r="M219">
            <v>28528.635802769644</v>
          </cell>
          <cell r="N219">
            <v>28887.635874347441</v>
          </cell>
          <cell r="O219">
            <v>28768.398331972123</v>
          </cell>
          <cell r="P219">
            <v>27742.630299066899</v>
          </cell>
          <cell r="Q219">
            <v>27135.861828414127</v>
          </cell>
          <cell r="R219">
            <v>22694.918298549343</v>
          </cell>
          <cell r="S219">
            <v>26091.559873810202</v>
          </cell>
          <cell r="T219">
            <v>27238.463608481688</v>
          </cell>
          <cell r="U219">
            <v>27794.478017971418</v>
          </cell>
          <cell r="V219">
            <v>30441.175478468169</v>
          </cell>
          <cell r="W219">
            <v>33050.408859458861</v>
          </cell>
          <cell r="X219">
            <v>35304.151344663842</v>
          </cell>
          <cell r="Y219">
            <v>27539.119849233823</v>
          </cell>
          <cell r="Z219">
            <v>4196.1489210457148</v>
          </cell>
          <cell r="AA219">
            <v>538981.13245896145</v>
          </cell>
        </row>
        <row r="220">
          <cell r="B220" t="str">
            <v>10- CONTRIBUIÇÃO SOCIAL (Legislação vigente)</v>
          </cell>
          <cell r="G220">
            <v>1510.728756233422</v>
          </cell>
          <cell r="H220">
            <v>2676.105327064744</v>
          </cell>
          <cell r="I220">
            <v>2579.6737339815991</v>
          </cell>
          <cell r="J220">
            <v>1936.8187223286684</v>
          </cell>
          <cell r="K220">
            <v>2232.6085597916035</v>
          </cell>
          <cell r="L220">
            <v>2149.4600880716093</v>
          </cell>
          <cell r="M220">
            <v>2282.2921240927299</v>
          </cell>
          <cell r="N220">
            <v>2311.0101188571516</v>
          </cell>
          <cell r="O220">
            <v>2301.4732152571419</v>
          </cell>
          <cell r="P220">
            <v>2219.4070077689994</v>
          </cell>
          <cell r="Q220">
            <v>2170.8671614735217</v>
          </cell>
          <cell r="R220">
            <v>1815.5830617635334</v>
          </cell>
          <cell r="S220">
            <v>2087.3311508722395</v>
          </cell>
          <cell r="T220">
            <v>2179.0782758053451</v>
          </cell>
          <cell r="U220">
            <v>2223.5529031642332</v>
          </cell>
          <cell r="V220">
            <v>2435.2927864640255</v>
          </cell>
          <cell r="W220">
            <v>2644.0359392689111</v>
          </cell>
          <cell r="X220">
            <v>2824.3262365287596</v>
          </cell>
          <cell r="Y220">
            <v>2203.1340862087386</v>
          </cell>
          <cell r="Z220">
            <v>335.69444148669265</v>
          </cell>
          <cell r="AA220">
            <v>43118.47369648367</v>
          </cell>
        </row>
        <row r="221">
          <cell r="B221" t="str">
            <v>11- RESULTADO ANTES IMPOSTO DE RENDA    (9 - 10)</v>
          </cell>
          <cell r="G221">
            <v>17373.361585708368</v>
          </cell>
          <cell r="H221">
            <v>30775.288284345825</v>
          </cell>
          <cell r="I221">
            <v>29666.268737234714</v>
          </cell>
          <cell r="J221">
            <v>22273.419000882688</v>
          </cell>
          <cell r="K221">
            <v>25674.981881667278</v>
          </cell>
          <cell r="L221">
            <v>24718.831393397326</v>
          </cell>
          <cell r="M221">
            <v>26246.343678676916</v>
          </cell>
          <cell r="N221">
            <v>26576.625755490291</v>
          </cell>
          <cell r="O221">
            <v>26466.925116714981</v>
          </cell>
          <cell r="P221">
            <v>25523.223291297902</v>
          </cell>
          <cell r="Q221">
            <v>24964.994666940605</v>
          </cell>
          <cell r="R221">
            <v>20879.33523678581</v>
          </cell>
          <cell r="S221">
            <v>24004.228722937962</v>
          </cell>
          <cell r="T221">
            <v>25059.385332676342</v>
          </cell>
          <cell r="U221">
            <v>25570.925114807185</v>
          </cell>
          <cell r="V221">
            <v>28005.882692004143</v>
          </cell>
          <cell r="W221">
            <v>30406.372920189951</v>
          </cell>
          <cell r="X221">
            <v>32479.825108135083</v>
          </cell>
          <cell r="Y221">
            <v>25335.985763025084</v>
          </cell>
          <cell r="Z221">
            <v>3860.4544795590223</v>
          </cell>
          <cell r="AA221">
            <v>495862.6587624778</v>
          </cell>
        </row>
        <row r="222">
          <cell r="B222" t="str">
            <v>12- IMPOSTO DE RENDA (Legislação vigente)</v>
          </cell>
          <cell r="G222">
            <v>4697.0225854854461</v>
          </cell>
          <cell r="H222">
            <v>8338.8484028526473</v>
          </cell>
          <cell r="I222">
            <v>8037.4856178040791</v>
          </cell>
          <cell r="J222">
            <v>6028.5594308028412</v>
          </cell>
          <cell r="K222">
            <v>6952.8976103647155</v>
          </cell>
          <cell r="L222">
            <v>6693.0728703672339</v>
          </cell>
          <cell r="M222">
            <v>7108.1589506924101</v>
          </cell>
          <cell r="N222">
            <v>7197.9089685868612</v>
          </cell>
          <cell r="O222">
            <v>7168.0995829930271</v>
          </cell>
          <cell r="P222">
            <v>6911.657574766723</v>
          </cell>
          <cell r="Q222">
            <v>6759.9654571035353</v>
          </cell>
          <cell r="R222">
            <v>5649.7295746373429</v>
          </cell>
          <cell r="S222">
            <v>6498.8899684525504</v>
          </cell>
          <cell r="T222">
            <v>6785.6159021204257</v>
          </cell>
          <cell r="U222">
            <v>6924.6195044928536</v>
          </cell>
          <cell r="V222">
            <v>7586.293869617044</v>
          </cell>
          <cell r="W222">
            <v>8238.6022148647171</v>
          </cell>
          <cell r="X222">
            <v>8802.0378361659568</v>
          </cell>
          <cell r="Y222">
            <v>6860.7799623084602</v>
          </cell>
          <cell r="Z222">
            <v>1025.0372302614246</v>
          </cell>
          <cell r="AA222">
            <v>134265.2831147403</v>
          </cell>
        </row>
        <row r="223">
          <cell r="B223" t="str">
            <v>13- RESULTADO DE EXERCÍCIO    (11 - 12)</v>
          </cell>
          <cell r="G223">
            <v>12676.339000222921</v>
          </cell>
          <cell r="H223">
            <v>22436.439881493177</v>
          </cell>
          <cell r="I223">
            <v>21628.783119430635</v>
          </cell>
          <cell r="J223">
            <v>16244.859570079847</v>
          </cell>
          <cell r="K223">
            <v>18722.084271302563</v>
          </cell>
          <cell r="L223">
            <v>18025.75852303009</v>
          </cell>
          <cell r="M223">
            <v>19138.184727984506</v>
          </cell>
          <cell r="N223">
            <v>19378.716786903431</v>
          </cell>
          <cell r="O223">
            <v>19298.825533721953</v>
          </cell>
          <cell r="P223">
            <v>18611.565716531179</v>
          </cell>
          <cell r="Q223">
            <v>18205.02920983707</v>
          </cell>
          <cell r="R223">
            <v>15229.605662148468</v>
          </cell>
          <cell r="S223">
            <v>17505.338754485412</v>
          </cell>
          <cell r="T223">
            <v>18273.769430555916</v>
          </cell>
          <cell r="U223">
            <v>18646.305610314332</v>
          </cell>
          <cell r="V223">
            <v>20419.588822387101</v>
          </cell>
          <cell r="W223">
            <v>22167.770705325234</v>
          </cell>
          <cell r="X223">
            <v>23677.787271969126</v>
          </cell>
          <cell r="Y223">
            <v>18475.205800716623</v>
          </cell>
          <cell r="Z223">
            <v>2835.4172492975977</v>
          </cell>
          <cell r="AA223">
            <v>361597.37564773753</v>
          </cell>
        </row>
        <row r="224">
          <cell r="B224" t="str">
            <v>Obs.: este demonstrativo de resultados retrata o projeto original mais os fatores de desequilibrio do contrato original</v>
          </cell>
        </row>
        <row r="226">
          <cell r="B226" t="str">
            <v>DEMONSTRATIVO DE RESULTADOS COM FATORES DE DESEQUILIBRIO NA EXTENSÃO DO PERIODO CONTRATUAL (MIlhares de Reais)</v>
          </cell>
        </row>
        <row r="228">
          <cell r="B228" t="str">
            <v>DISCRIMINAÇÃO</v>
          </cell>
          <cell r="G228">
            <v>21</v>
          </cell>
          <cell r="H228">
            <v>22</v>
          </cell>
          <cell r="I228">
            <v>23</v>
          </cell>
          <cell r="J228">
            <v>24</v>
          </cell>
          <cell r="K228">
            <v>25</v>
          </cell>
          <cell r="L228">
            <v>26</v>
          </cell>
          <cell r="M228">
            <v>27</v>
          </cell>
          <cell r="N228">
            <v>28</v>
          </cell>
          <cell r="O228">
            <v>29</v>
          </cell>
          <cell r="P228">
            <v>30</v>
          </cell>
          <cell r="Q228">
            <v>31</v>
          </cell>
          <cell r="R228">
            <v>32</v>
          </cell>
          <cell r="S228">
            <v>33</v>
          </cell>
          <cell r="T228">
            <v>34</v>
          </cell>
          <cell r="U228">
            <v>35</v>
          </cell>
          <cell r="V228">
            <v>36</v>
          </cell>
          <cell r="W228">
            <v>37</v>
          </cell>
          <cell r="X228">
            <v>38</v>
          </cell>
          <cell r="Y228">
            <v>39</v>
          </cell>
          <cell r="Z228">
            <v>40</v>
          </cell>
          <cell r="AA228" t="str">
            <v>TOTAL</v>
          </cell>
        </row>
        <row r="229">
          <cell r="B229" t="str">
            <v>1 -  RECEITA BRUTA    (1.1)</v>
          </cell>
          <cell r="G229">
            <v>151254.78980599431</v>
          </cell>
          <cell r="H229">
            <v>156122.44684923536</v>
          </cell>
          <cell r="I229">
            <v>161165.97573009416</v>
          </cell>
          <cell r="J229">
            <v>166392.67816834914</v>
          </cell>
          <cell r="K229">
            <v>171810.2006637016</v>
          </cell>
          <cell r="L229">
            <v>177426.55237003131</v>
          </cell>
          <cell r="M229">
            <v>183250.12395005624</v>
          </cell>
          <cell r="N229">
            <v>189289.70746582557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1356712.4750032877</v>
          </cell>
        </row>
        <row r="230">
          <cell r="B230" t="str">
            <v>1.1 - Operacionais    (1.1.1 + 1.1.2)</v>
          </cell>
          <cell r="G230">
            <v>151254.78980599431</v>
          </cell>
          <cell r="H230">
            <v>156122.44684923536</v>
          </cell>
          <cell r="I230">
            <v>161165.97573009416</v>
          </cell>
          <cell r="J230">
            <v>166392.67816834914</v>
          </cell>
          <cell r="K230">
            <v>171810.2006637016</v>
          </cell>
          <cell r="L230">
            <v>177426.55237003131</v>
          </cell>
          <cell r="M230">
            <v>183250.12395005624</v>
          </cell>
          <cell r="N230">
            <v>189289.70746582557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1356712.4750032877</v>
          </cell>
        </row>
        <row r="231">
          <cell r="B231" t="str">
            <v>1.1.1 - Receitas de  Pedágios    (Transp. Qd.2.1.1.2)</v>
          </cell>
          <cell r="G231">
            <v>149831.38083528151</v>
          </cell>
          <cell r="H231">
            <v>154653.22996255118</v>
          </cell>
          <cell r="I231">
            <v>159649.29585554509</v>
          </cell>
          <cell r="J231">
            <v>164826.8115199637</v>
          </cell>
          <cell r="K231">
            <v>170193.35149681996</v>
          </cell>
          <cell r="L231">
            <v>175756.84956848645</v>
          </cell>
          <cell r="M231">
            <v>181525.61743591999</v>
          </cell>
          <cell r="N231">
            <v>187508.3644219719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1343944.9010965398</v>
          </cell>
        </row>
        <row r="232">
          <cell r="B232" t="str">
            <v>1.1.2 - Outras Receitas Operacionais    (calculado 2.1.2.)</v>
          </cell>
          <cell r="G232">
            <v>1423.4089707128096</v>
          </cell>
          <cell r="H232">
            <v>1469.216886684196</v>
          </cell>
          <cell r="I232">
            <v>1516.6798745490537</v>
          </cell>
          <cell r="J232">
            <v>1565.8666483854472</v>
          </cell>
          <cell r="K232">
            <v>1616.8491668816484</v>
          </cell>
          <cell r="L232">
            <v>1669.7028015448668</v>
          </cell>
          <cell r="M232">
            <v>1724.5065141362356</v>
          </cell>
          <cell r="N232">
            <v>1781.3430438536875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12767.573906747943</v>
          </cell>
        </row>
        <row r="233">
          <cell r="B233" t="str">
            <v>2 -  DEDUÇÕES DA RECEITA    (2.1)</v>
          </cell>
          <cell r="G233">
            <v>13093.370937334019</v>
          </cell>
          <cell r="H233">
            <v>13514.739671141586</v>
          </cell>
          <cell r="I233">
            <v>13951.332750639716</v>
          </cell>
          <cell r="J233">
            <v>14403.782249203818</v>
          </cell>
          <cell r="K233">
            <v>14872.750086083453</v>
          </cell>
          <cell r="L233">
            <v>15358.929573687286</v>
          </cell>
          <cell r="M233">
            <v>15863.047049736702</v>
          </cell>
          <cell r="N233">
            <v>16385.863599086348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117443.81591691292</v>
          </cell>
        </row>
        <row r="234">
          <cell r="B234" t="str">
            <v>2.1 - Tributos sobre Faturamento    (2.1.1+ .... + 2.1.4)</v>
          </cell>
          <cell r="G234">
            <v>13093.370937334019</v>
          </cell>
          <cell r="H234">
            <v>13514.739671141586</v>
          </cell>
          <cell r="I234">
            <v>13951.332750639716</v>
          </cell>
          <cell r="J234">
            <v>14403.782249203818</v>
          </cell>
          <cell r="K234">
            <v>14872.750086083453</v>
          </cell>
          <cell r="L234">
            <v>15358.929573687286</v>
          </cell>
          <cell r="M234">
            <v>15863.047049736702</v>
          </cell>
          <cell r="N234">
            <v>16385.863599086348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117443.81591691292</v>
          </cell>
        </row>
        <row r="235">
          <cell r="B235" t="str">
            <v>2.1.1 - I.S.S    (transp. Qd  1.3.)</v>
          </cell>
          <cell r="G235">
            <v>7562.7394902997157</v>
          </cell>
          <cell r="H235">
            <v>7806.1223424617683</v>
          </cell>
          <cell r="I235">
            <v>8058.298786504708</v>
          </cell>
          <cell r="J235">
            <v>8319.6339084174579</v>
          </cell>
          <cell r="K235">
            <v>8590.5100331850808</v>
          </cell>
          <cell r="L235">
            <v>8871.3276185015657</v>
          </cell>
          <cell r="M235">
            <v>9162.5061975028129</v>
          </cell>
          <cell r="N235">
            <v>9464.4853732912798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67835.623750164392</v>
          </cell>
        </row>
        <row r="236">
          <cell r="B236" t="str">
            <v>2.1.2 - Cofins    (transp. Qd 1.3.)</v>
          </cell>
          <cell r="G236">
            <v>4537.6436941798293</v>
          </cell>
          <cell r="H236">
            <v>4683.6734054770604</v>
          </cell>
          <cell r="I236">
            <v>4834.9792719028246</v>
          </cell>
          <cell r="J236">
            <v>4991.7803450504744</v>
          </cell>
          <cell r="K236">
            <v>5154.3060199110478</v>
          </cell>
          <cell r="L236">
            <v>5322.7965711009392</v>
          </cell>
          <cell r="M236">
            <v>5497.5037185016872</v>
          </cell>
          <cell r="N236">
            <v>5678.6912239747671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40701.374250098626</v>
          </cell>
        </row>
        <row r="237">
          <cell r="B237" t="str">
            <v>2.1.3 - Pis / Pasep    (transp. Qd 1.3.)</v>
          </cell>
          <cell r="G237">
            <v>992.98775285447357</v>
          </cell>
          <cell r="H237">
            <v>1024.9439232027573</v>
          </cell>
          <cell r="I237">
            <v>1058.0546922321828</v>
          </cell>
          <cell r="J237">
            <v>1092.3679957358854</v>
          </cell>
          <cell r="K237">
            <v>1127.9340329873246</v>
          </cell>
          <cell r="L237">
            <v>1164.8053840847806</v>
          </cell>
          <cell r="M237">
            <v>1203.0371337322022</v>
          </cell>
          <cell r="N237">
            <v>1242.6870018203003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8906.8179166499067</v>
          </cell>
        </row>
        <row r="238">
          <cell r="B238" t="str">
            <v>2.1.4 - CPMF    (transp Qd 1.3.)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B239" t="str">
            <v>3 -  RECEITA LIQUIDA    (1 - 2)</v>
          </cell>
          <cell r="G239">
            <v>138161.41886866029</v>
          </cell>
          <cell r="H239">
            <v>142607.70717809378</v>
          </cell>
          <cell r="I239">
            <v>147214.64297945445</v>
          </cell>
          <cell r="J239">
            <v>151988.89591914532</v>
          </cell>
          <cell r="K239">
            <v>156937.45057761815</v>
          </cell>
          <cell r="L239">
            <v>162067.62279634402</v>
          </cell>
          <cell r="M239">
            <v>167387.07690031955</v>
          </cell>
          <cell r="N239">
            <v>172903.84386673922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1239268.6590863748</v>
          </cell>
        </row>
        <row r="240">
          <cell r="B240" t="str">
            <v>4 -  DESPESAS    (4.1)</v>
          </cell>
          <cell r="G240">
            <v>54642.126649797727</v>
          </cell>
          <cell r="H240">
            <v>54792.510699964805</v>
          </cell>
          <cell r="I240">
            <v>54948.238137287648</v>
          </cell>
          <cell r="J240">
            <v>55109.530276239231</v>
          </cell>
          <cell r="K240">
            <v>55276.618878486595</v>
          </cell>
          <cell r="L240">
            <v>55449.746694482536</v>
          </cell>
          <cell r="M240">
            <v>55629.168034763745</v>
          </cell>
          <cell r="N240">
            <v>55815.149372634536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441663.08874365682</v>
          </cell>
        </row>
        <row r="241">
          <cell r="B241" t="str">
            <v>4.1 - Operacionais    (4.1.1+ .... + 4.1.10)</v>
          </cell>
          <cell r="G241">
            <v>54642.126649797727</v>
          </cell>
          <cell r="H241">
            <v>54792.510699964805</v>
          </cell>
          <cell r="I241">
            <v>54948.238137287648</v>
          </cell>
          <cell r="J241">
            <v>55109.530276239231</v>
          </cell>
          <cell r="K241">
            <v>55276.618878486595</v>
          </cell>
          <cell r="L241">
            <v>55449.746694482536</v>
          </cell>
          <cell r="M241">
            <v>55629.168034763745</v>
          </cell>
          <cell r="N241">
            <v>55815.149372634536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441663.08874365682</v>
          </cell>
        </row>
        <row r="242">
          <cell r="B242" t="str">
            <v>4.1.1  -  Pessoal e Administradores    (Transp. Qd. 1.3.)</v>
          </cell>
          <cell r="G242">
            <v>36395.280000000006</v>
          </cell>
          <cell r="H242">
            <v>36395.280000000006</v>
          </cell>
          <cell r="I242">
            <v>36395.280000000006</v>
          </cell>
          <cell r="J242">
            <v>36395.280000000006</v>
          </cell>
          <cell r="K242">
            <v>36395.280000000006</v>
          </cell>
          <cell r="L242">
            <v>36395.280000000006</v>
          </cell>
          <cell r="M242">
            <v>36395.280000000006</v>
          </cell>
          <cell r="N242">
            <v>36395.280000000006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291162.24000000005</v>
          </cell>
        </row>
        <row r="243">
          <cell r="B243" t="str">
            <v>4.1.2  -  Conservação de Rotina    (Transp. Qd. 1.3.)</v>
          </cell>
          <cell r="G243">
            <v>7778.24</v>
          </cell>
          <cell r="H243">
            <v>7778.24</v>
          </cell>
          <cell r="I243">
            <v>7778.24</v>
          </cell>
          <cell r="J243">
            <v>7778.24</v>
          </cell>
          <cell r="K243">
            <v>7778.24</v>
          </cell>
          <cell r="L243">
            <v>7778.24</v>
          </cell>
          <cell r="M243">
            <v>7778.24</v>
          </cell>
          <cell r="N243">
            <v>7778.24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62225.919999999991</v>
          </cell>
        </row>
        <row r="244">
          <cell r="B244" t="str">
            <v>4.1.3  -  Consumo    (Transp. Qd. 1.3.)</v>
          </cell>
          <cell r="G244">
            <v>951.64</v>
          </cell>
          <cell r="H244">
            <v>951.64</v>
          </cell>
          <cell r="I244">
            <v>951.64</v>
          </cell>
          <cell r="J244">
            <v>951.64</v>
          </cell>
          <cell r="K244">
            <v>951.64</v>
          </cell>
          <cell r="L244">
            <v>951.64</v>
          </cell>
          <cell r="M244">
            <v>951.64</v>
          </cell>
          <cell r="N244">
            <v>951.64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7613.1200000000008</v>
          </cell>
        </row>
        <row r="245">
          <cell r="B245" t="str">
            <v>4.1.4  -  Transportes    (Transp. Qd. 1.3.)</v>
          </cell>
          <cell r="G245">
            <v>811.93</v>
          </cell>
          <cell r="H245">
            <v>811.93</v>
          </cell>
          <cell r="I245">
            <v>811.93</v>
          </cell>
          <cell r="J245">
            <v>811.93</v>
          </cell>
          <cell r="K245">
            <v>811.93</v>
          </cell>
          <cell r="L245">
            <v>811.93</v>
          </cell>
          <cell r="M245">
            <v>811.93</v>
          </cell>
          <cell r="N245">
            <v>811.93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6495.4400000000005</v>
          </cell>
        </row>
        <row r="246">
          <cell r="B246" t="str">
            <v>4.1.5  -  Diversas    (Transp. Qd. 1.3.)</v>
          </cell>
          <cell r="G246">
            <v>3116.6099999999997</v>
          </cell>
          <cell r="H246">
            <v>3116.6099999999997</v>
          </cell>
          <cell r="I246">
            <v>3116.6099999999997</v>
          </cell>
          <cell r="J246">
            <v>3116.6099999999997</v>
          </cell>
          <cell r="K246">
            <v>3116.6099999999997</v>
          </cell>
          <cell r="L246">
            <v>3116.6099999999997</v>
          </cell>
          <cell r="M246">
            <v>3116.6099999999997</v>
          </cell>
          <cell r="N246">
            <v>3116.6099999999997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24932.880000000001</v>
          </cell>
        </row>
        <row r="247">
          <cell r="B247" t="str">
            <v>4.1.6  -  Depreciação/Amortização    (Transp. Qd. 1.3.)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B248" t="str">
            <v>4.1.7  -  Seguros    (transp. Qd 1.3.)</v>
          </cell>
          <cell r="G248">
            <v>578.80663499999991</v>
          </cell>
          <cell r="H248">
            <v>581.70066817499981</v>
          </cell>
          <cell r="I248">
            <v>584.60917151587478</v>
          </cell>
          <cell r="J248">
            <v>587.53221737345405</v>
          </cell>
          <cell r="K248">
            <v>590.4698784603213</v>
          </cell>
          <cell r="L248">
            <v>593.42222785262288</v>
          </cell>
          <cell r="M248">
            <v>596.38933899188589</v>
          </cell>
          <cell r="N248">
            <v>599.37128568684523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4712.3014230560038</v>
          </cell>
        </row>
        <row r="249">
          <cell r="B249" t="str">
            <v xml:space="preserve">4.1.8  -  Garantias  (transp. Qd 1.3.)  </v>
          </cell>
          <cell r="G249">
            <v>426.59961700784004</v>
          </cell>
          <cell r="H249">
            <v>426.59961700784004</v>
          </cell>
          <cell r="I249">
            <v>426.59961700784004</v>
          </cell>
          <cell r="J249">
            <v>426.59961700784004</v>
          </cell>
          <cell r="K249">
            <v>426.59961700784004</v>
          </cell>
          <cell r="L249">
            <v>426.59961700784004</v>
          </cell>
          <cell r="M249">
            <v>426.59961700784004</v>
          </cell>
          <cell r="N249">
            <v>426.59961700784004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3412.7969360627208</v>
          </cell>
        </row>
        <row r="250">
          <cell r="B250" t="str">
            <v xml:space="preserve">4.1.9  -  Parc.Variável da Concessão   </v>
          </cell>
          <cell r="G250">
            <v>4583.0203977898782</v>
          </cell>
          <cell r="H250">
            <v>4730.5104147819557</v>
          </cell>
          <cell r="I250">
            <v>4883.3293487639212</v>
          </cell>
          <cell r="J250">
            <v>5041.6984418579332</v>
          </cell>
          <cell r="K250">
            <v>5205.8493830184207</v>
          </cell>
          <cell r="L250">
            <v>5376.0248496220647</v>
          </cell>
          <cell r="M250">
            <v>5552.4790787640095</v>
          </cell>
          <cell r="N250">
            <v>5735.4784699398479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41108.390384538026</v>
          </cell>
        </row>
        <row r="251">
          <cell r="B251" t="str">
            <v xml:space="preserve">4.1.10 - Parcela Fixa da Concessão  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B252" t="str">
            <v>5 -  RESULTADO BRUTO OPERACIONAL     (3 - 4)</v>
          </cell>
          <cell r="G252">
            <v>83519.292218862567</v>
          </cell>
          <cell r="H252">
            <v>87815.196478128986</v>
          </cell>
          <cell r="I252">
            <v>92266.404842166812</v>
          </cell>
          <cell r="J252">
            <v>96879.365642906079</v>
          </cell>
          <cell r="K252">
            <v>101660.83169913155</v>
          </cell>
          <cell r="L252">
            <v>106617.87610186148</v>
          </cell>
          <cell r="M252">
            <v>111757.9088655558</v>
          </cell>
          <cell r="N252">
            <v>117088.69449410468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797605.57034271793</v>
          </cell>
        </row>
        <row r="253">
          <cell r="B253" t="str">
            <v>6 -  RESULTADO FINANCEIRO    (6.1)</v>
          </cell>
          <cell r="G253">
            <v>749.16207216575754</v>
          </cell>
          <cell r="H253">
            <v>773.27148411749852</v>
          </cell>
          <cell r="I253">
            <v>798.25198590695175</v>
          </cell>
          <cell r="J253">
            <v>824.13974281210028</v>
          </cell>
          <cell r="K253">
            <v>850.97262779927053</v>
          </cell>
          <cell r="L253">
            <v>878.79031005397758</v>
          </cell>
          <cell r="M253">
            <v>907.63434836769306</v>
          </cell>
          <cell r="N253">
            <v>937.54828965507579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6719.770860878325</v>
          </cell>
        </row>
        <row r="254">
          <cell r="B254" t="str">
            <v>6.1 - Receitas    (Transp. Qd. 2B)</v>
          </cell>
          <cell r="G254">
            <v>749.16207216575754</v>
          </cell>
          <cell r="H254">
            <v>773.27148411749852</v>
          </cell>
          <cell r="I254">
            <v>798.25198590695175</v>
          </cell>
          <cell r="J254">
            <v>824.13974281210028</v>
          </cell>
          <cell r="K254">
            <v>850.97262779927053</v>
          </cell>
          <cell r="L254">
            <v>878.79031005397758</v>
          </cell>
          <cell r="M254">
            <v>907.63434836769306</v>
          </cell>
          <cell r="N254">
            <v>937.54828965507579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6719.770860878325</v>
          </cell>
        </row>
        <row r="255">
          <cell r="B255" t="str">
            <v>7 -  RESULTADO OPERACIONAL    (5 + 6)</v>
          </cell>
          <cell r="G255">
            <v>84268.45429102832</v>
          </cell>
          <cell r="H255">
            <v>88588.46796224649</v>
          </cell>
          <cell r="I255">
            <v>93064.65682807377</v>
          </cell>
          <cell r="J255">
            <v>97703.505385718177</v>
          </cell>
          <cell r="K255">
            <v>102511.80432693083</v>
          </cell>
          <cell r="L255">
            <v>107496.66641191546</v>
          </cell>
          <cell r="M255">
            <v>112665.54321392349</v>
          </cell>
          <cell r="N255">
            <v>118026.24278375976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804325.34120359621</v>
          </cell>
        </row>
        <row r="256">
          <cell r="B256" t="str">
            <v>8 -  RESULTADO NÃO OPERACIONAL    (Tr. item 2, Qd. 3A)</v>
          </cell>
          <cell r="G256">
            <v>1512.5567870016253</v>
          </cell>
          <cell r="H256">
            <v>1561.2336434965114</v>
          </cell>
          <cell r="I256">
            <v>1611.6692287032108</v>
          </cell>
          <cell r="J256">
            <v>1663.9365602486164</v>
          </cell>
          <cell r="K256">
            <v>1718.11210357911</v>
          </cell>
          <cell r="L256">
            <v>1774.2759507041715</v>
          </cell>
          <cell r="M256">
            <v>1832.5120087440826</v>
          </cell>
          <cell r="N256">
            <v>1892.9081988360281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13567.204481313356</v>
          </cell>
        </row>
        <row r="257">
          <cell r="B257" t="str">
            <v>9 -  RESULTADO ANTES CONTRIBUIÇÃO SOCIAL   (7 + 8)</v>
          </cell>
          <cell r="G257">
            <v>85781.011078029944</v>
          </cell>
          <cell r="H257">
            <v>90149.701605743001</v>
          </cell>
          <cell r="I257">
            <v>94676.326056776976</v>
          </cell>
          <cell r="J257">
            <v>99367.441945966799</v>
          </cell>
          <cell r="K257">
            <v>104229.91643050994</v>
          </cell>
          <cell r="L257">
            <v>109270.94236261964</v>
          </cell>
          <cell r="M257">
            <v>114498.05522266758</v>
          </cell>
          <cell r="N257">
            <v>119919.15098259579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817892.54568490956</v>
          </cell>
        </row>
        <row r="258">
          <cell r="B258" t="str">
            <v>10- CONTRIBUIÇÃO SOCIAL (Legislação vigente)</v>
          </cell>
          <cell r="G258">
            <v>6862.4808862423961</v>
          </cell>
          <cell r="H258">
            <v>7211.9761284594406</v>
          </cell>
          <cell r="I258">
            <v>7574.106084542158</v>
          </cell>
          <cell r="J258">
            <v>7949.395355677344</v>
          </cell>
          <cell r="K258">
            <v>8338.3933144407947</v>
          </cell>
          <cell r="L258">
            <v>8741.6753890095715</v>
          </cell>
          <cell r="M258">
            <v>9159.8444178134068</v>
          </cell>
          <cell r="N258">
            <v>9593.5320786076627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65431.403654792775</v>
          </cell>
        </row>
        <row r="259">
          <cell r="B259" t="str">
            <v>11- RESULTADO ANTES IMPOSTO DE RENDA    (9 - 10)</v>
          </cell>
          <cell r="G259">
            <v>78918.530191787548</v>
          </cell>
          <cell r="H259">
            <v>82937.725477283559</v>
          </cell>
          <cell r="I259">
            <v>87102.219972234816</v>
          </cell>
          <cell r="J259">
            <v>91418.04659028945</v>
          </cell>
          <cell r="K259">
            <v>95891.523116069147</v>
          </cell>
          <cell r="L259">
            <v>100529.26697361007</v>
          </cell>
          <cell r="M259">
            <v>105338.21080485417</v>
          </cell>
          <cell r="N259">
            <v>110325.61890398813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752461.14203011675</v>
          </cell>
        </row>
        <row r="260">
          <cell r="B260" t="str">
            <v>12- IMPOSTO DE RENDA (Legislação vigente)</v>
          </cell>
          <cell r="G260">
            <v>21421.252769507486</v>
          </cell>
          <cell r="H260">
            <v>22513.42540143575</v>
          </cell>
          <cell r="I260">
            <v>23645.081514194244</v>
          </cell>
          <cell r="J260">
            <v>24817.8604864917</v>
          </cell>
          <cell r="K260">
            <v>26033.479107627485</v>
          </cell>
          <cell r="L260">
            <v>27293.735590654909</v>
          </cell>
          <cell r="M260">
            <v>28600.513805666895</v>
          </cell>
          <cell r="N260">
            <v>29955.787745648951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204281.13642122742</v>
          </cell>
        </row>
        <row r="261">
          <cell r="B261" t="str">
            <v>13- RESULTADO DE EXERCÍCIO    (11 - 12)</v>
          </cell>
          <cell r="G261">
            <v>57497.277422280065</v>
          </cell>
          <cell r="H261">
            <v>60424.300075847808</v>
          </cell>
          <cell r="I261">
            <v>63457.138458040572</v>
          </cell>
          <cell r="J261">
            <v>66600.186103797751</v>
          </cell>
          <cell r="K261">
            <v>69858.044008441662</v>
          </cell>
          <cell r="L261">
            <v>73235.53138295516</v>
          </cell>
          <cell r="M261">
            <v>76737.696999187276</v>
          </cell>
          <cell r="N261">
            <v>80369.831158339177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548180.00560888927</v>
          </cell>
        </row>
        <row r="262">
          <cell r="B262" t="str">
            <v>Obs.: este demonstrativo de resultados retrata a extensão necessaria para o reestabelecimento do equilibrio do contrato original</v>
          </cell>
        </row>
        <row r="264">
          <cell r="B264" t="str">
            <v>FLUXO DE CAIXA COM FATORES DE DESEQUILIBRIO NO PERIODO CONTRATUAL (MIlhares de Reais)</v>
          </cell>
        </row>
        <row r="266">
          <cell r="B266" t="str">
            <v>DISCRIMINAÇÃO</v>
          </cell>
          <cell r="G266">
            <v>1</v>
          </cell>
          <cell r="H266">
            <v>2</v>
          </cell>
          <cell r="I266">
            <v>3</v>
          </cell>
          <cell r="J266">
            <v>4</v>
          </cell>
          <cell r="K266">
            <v>5</v>
          </cell>
          <cell r="L266">
            <v>6</v>
          </cell>
          <cell r="M266">
            <v>7</v>
          </cell>
          <cell r="N266">
            <v>8</v>
          </cell>
          <cell r="O266">
            <v>9</v>
          </cell>
          <cell r="P266">
            <v>10</v>
          </cell>
          <cell r="Q266">
            <v>11</v>
          </cell>
          <cell r="R266">
            <v>12</v>
          </cell>
          <cell r="S266">
            <v>13</v>
          </cell>
          <cell r="T266">
            <v>14</v>
          </cell>
          <cell r="U266">
            <v>15</v>
          </cell>
          <cell r="V266">
            <v>16</v>
          </cell>
          <cell r="W266">
            <v>17</v>
          </cell>
          <cell r="X266">
            <v>18</v>
          </cell>
          <cell r="Y266">
            <v>19</v>
          </cell>
          <cell r="Z266">
            <v>20</v>
          </cell>
          <cell r="AA266" t="str">
            <v>TOTAL</v>
          </cell>
        </row>
        <row r="267">
          <cell r="B267" t="str">
            <v xml:space="preserve">1.  INGRESSOS     (1.1.) </v>
          </cell>
          <cell r="G267">
            <v>57745.615139024012</v>
          </cell>
          <cell r="H267">
            <v>84433.75702310128</v>
          </cell>
          <cell r="I267">
            <v>86994.638941933415</v>
          </cell>
          <cell r="J267">
            <v>87070.656226430845</v>
          </cell>
          <cell r="K267">
            <v>94860.339037503945</v>
          </cell>
          <cell r="L267">
            <v>97658.522405973432</v>
          </cell>
          <cell r="M267">
            <v>101130.7511150887</v>
          </cell>
          <cell r="N267">
            <v>104153.11822039606</v>
          </cell>
          <cell r="O267">
            <v>106937.88214125784</v>
          </cell>
          <cell r="P267">
            <v>109688.6057019544</v>
          </cell>
          <cell r="Q267">
            <v>112516.34730999511</v>
          </cell>
          <cell r="R267">
            <v>115592.3000265052</v>
          </cell>
          <cell r="S267">
            <v>121624.02468790719</v>
          </cell>
          <cell r="T267">
            <v>124948.1541609149</v>
          </cell>
          <cell r="U267">
            <v>128390.39092841851</v>
          </cell>
          <cell r="V267">
            <v>131940.86064766787</v>
          </cell>
          <cell r="W267">
            <v>135655.91961859749</v>
          </cell>
          <cell r="X267">
            <v>139457.24338805431</v>
          </cell>
          <cell r="Y267">
            <v>143200.65377162464</v>
          </cell>
          <cell r="Z267">
            <v>147062.91840246206</v>
          </cell>
          <cell r="AA267">
            <v>2231062.6988948113</v>
          </cell>
        </row>
        <row r="268">
          <cell r="B268" t="str">
            <v>1.1.  RECEITAS     (1.1.1.+ ... + 1.1.4)</v>
          </cell>
          <cell r="G268">
            <v>57745.615139024012</v>
          </cell>
          <cell r="H268">
            <v>84433.75702310128</v>
          </cell>
          <cell r="I268">
            <v>86994.638941933415</v>
          </cell>
          <cell r="J268">
            <v>87070.656226430845</v>
          </cell>
          <cell r="K268">
            <v>94860.339037503945</v>
          </cell>
          <cell r="L268">
            <v>97658.522405973432</v>
          </cell>
          <cell r="M268">
            <v>101130.7511150887</v>
          </cell>
          <cell r="N268">
            <v>104153.11822039606</v>
          </cell>
          <cell r="O268">
            <v>106937.88214125784</v>
          </cell>
          <cell r="P268">
            <v>109688.6057019544</v>
          </cell>
          <cell r="Q268">
            <v>112516.34730999511</v>
          </cell>
          <cell r="R268">
            <v>115592.3000265052</v>
          </cell>
          <cell r="S268">
            <v>121624.02468790719</v>
          </cell>
          <cell r="T268">
            <v>124948.1541609149</v>
          </cell>
          <cell r="U268">
            <v>128390.39092841851</v>
          </cell>
          <cell r="V268">
            <v>131940.86064766787</v>
          </cell>
          <cell r="W268">
            <v>135655.91961859749</v>
          </cell>
          <cell r="X268">
            <v>139457.24338805431</v>
          </cell>
          <cell r="Y268">
            <v>143200.65377162464</v>
          </cell>
          <cell r="Z268">
            <v>147062.91840246206</v>
          </cell>
          <cell r="AA268">
            <v>2231062.6988948113</v>
          </cell>
        </row>
        <row r="269">
          <cell r="B269" t="str">
            <v>1.1.1   Receitas de Pedágio</v>
          </cell>
          <cell r="G269">
            <v>56923.354250000004</v>
          </cell>
          <cell r="H269">
            <v>83225</v>
          </cell>
          <cell r="I269">
            <v>85749.268145487091</v>
          </cell>
          <cell r="J269">
            <v>85788.562532327822</v>
          </cell>
          <cell r="K269">
            <v>93524.465593440123</v>
          </cell>
          <cell r="L269">
            <v>96286.842025399616</v>
          </cell>
          <cell r="M269">
            <v>99710.036863478163</v>
          </cell>
          <cell r="N269">
            <v>102693.99883176302</v>
          </cell>
          <cell r="O269">
            <v>105442.97900000001</v>
          </cell>
          <cell r="P269">
            <v>108155.01300000001</v>
          </cell>
          <cell r="Q269">
            <v>110943.02499999999</v>
          </cell>
          <cell r="R269">
            <v>113940</v>
          </cell>
          <cell r="S269">
            <v>119926.53419999999</v>
          </cell>
          <cell r="T269">
            <v>123204.249</v>
          </cell>
          <cell r="U269">
            <v>126598.2142</v>
          </cell>
          <cell r="V269">
            <v>130099.185</v>
          </cell>
          <cell r="W269">
            <v>133717</v>
          </cell>
          <cell r="X269">
            <v>137464</v>
          </cell>
          <cell r="Y269">
            <v>141154</v>
          </cell>
          <cell r="Z269">
            <v>144961</v>
          </cell>
          <cell r="AA269">
            <v>2199506.7276418963</v>
          </cell>
        </row>
        <row r="270">
          <cell r="B270" t="str">
            <v>1.1.2   Outras Receitas Operacionais</v>
          </cell>
          <cell r="G270">
            <v>538.74</v>
          </cell>
          <cell r="H270">
            <v>791.89</v>
          </cell>
          <cell r="I270">
            <v>815.92000000000007</v>
          </cell>
          <cell r="J270">
            <v>839.99000000000012</v>
          </cell>
          <cell r="K270">
            <v>875.24</v>
          </cell>
          <cell r="L270">
            <v>898.65999999999985</v>
          </cell>
          <cell r="M270">
            <v>930.82</v>
          </cell>
          <cell r="N270">
            <v>955.97000000000014</v>
          </cell>
          <cell r="O270">
            <v>979.43000000000006</v>
          </cell>
          <cell r="P270">
            <v>1004.74</v>
          </cell>
          <cell r="Q270">
            <v>1030.78</v>
          </cell>
          <cell r="R270">
            <v>1082.46</v>
          </cell>
          <cell r="S270">
            <v>1112.2</v>
          </cell>
          <cell r="T270">
            <v>1142.57</v>
          </cell>
          <cell r="U270">
            <v>1174.1400000000001</v>
          </cell>
          <cell r="V270">
            <v>1206.5999999999999</v>
          </cell>
          <cell r="W270">
            <v>1270.3499999999999</v>
          </cell>
          <cell r="X270">
            <v>1305.8699999999999</v>
          </cell>
          <cell r="Y270">
            <v>1340.95</v>
          </cell>
          <cell r="Z270">
            <v>1377.14</v>
          </cell>
          <cell r="AA270">
            <v>20674.460000000003</v>
          </cell>
        </row>
        <row r="271">
          <cell r="B271" t="str">
            <v>1.1.3   Receitas Não Operacionais</v>
          </cell>
          <cell r="G271">
            <v>-1.9110975990372481E-2</v>
          </cell>
          <cell r="H271">
            <v>7.702310128490808E-2</v>
          </cell>
          <cell r="I271">
            <v>2.0796446328063212E-2</v>
          </cell>
          <cell r="J271">
            <v>3.6941030123216478E-3</v>
          </cell>
          <cell r="K271">
            <v>-1.6555936177383046E-2</v>
          </cell>
          <cell r="L271">
            <v>4.038057382081206E-2</v>
          </cell>
          <cell r="M271">
            <v>-1.5748389467148627E-2</v>
          </cell>
          <cell r="N271">
            <v>9.3886330433861076E-3</v>
          </cell>
          <cell r="O271">
            <v>-1.6858742167642049E-2</v>
          </cell>
          <cell r="P271">
            <v>4.2701954388348895E-2</v>
          </cell>
          <cell r="Q271">
            <v>2.2309995115392667E-2</v>
          </cell>
          <cell r="R271">
            <v>0.1300265051779661</v>
          </cell>
          <cell r="S271">
            <v>-7.9512092792811018E-2</v>
          </cell>
          <cell r="T271">
            <v>-1.4839085104313199E-2</v>
          </cell>
          <cell r="U271">
            <v>6.6728418505817899E-2</v>
          </cell>
          <cell r="V271">
            <v>1.5647667863504466E-2</v>
          </cell>
          <cell r="W271">
            <v>-4.0381402514185538E-2</v>
          </cell>
          <cell r="X271">
            <v>7.3388054326869678E-2</v>
          </cell>
          <cell r="Y271">
            <v>-5.622837539158354E-2</v>
          </cell>
          <cell r="Z271">
            <v>-3.1597537958532484E-2</v>
          </cell>
          <cell r="AA271">
            <v>0.21125291530341883</v>
          </cell>
        </row>
        <row r="272">
          <cell r="B272" t="str">
            <v xml:space="preserve">1.1.4   Receitas Financeiras </v>
          </cell>
          <cell r="G272">
            <v>283.54000000000002</v>
          </cell>
          <cell r="H272">
            <v>416.79</v>
          </cell>
          <cell r="I272">
            <v>429.43000000000006</v>
          </cell>
          <cell r="J272">
            <v>442.1</v>
          </cell>
          <cell r="K272">
            <v>460.65000000000003</v>
          </cell>
          <cell r="L272">
            <v>472.98000000000008</v>
          </cell>
          <cell r="M272">
            <v>489.91</v>
          </cell>
          <cell r="N272">
            <v>503.14000000000004</v>
          </cell>
          <cell r="O272">
            <v>515.49</v>
          </cell>
          <cell r="P272">
            <v>528.81000000000006</v>
          </cell>
          <cell r="Q272">
            <v>542.52</v>
          </cell>
          <cell r="R272">
            <v>569.71</v>
          </cell>
          <cell r="S272">
            <v>585.37</v>
          </cell>
          <cell r="T272">
            <v>601.35</v>
          </cell>
          <cell r="U272">
            <v>617.97</v>
          </cell>
          <cell r="V272">
            <v>635.05999999999995</v>
          </cell>
          <cell r="W272">
            <v>668.61</v>
          </cell>
          <cell r="X272">
            <v>687.3</v>
          </cell>
          <cell r="Y272">
            <v>705.76</v>
          </cell>
          <cell r="Z272">
            <v>724.81</v>
          </cell>
          <cell r="AA272">
            <v>10881.300000000001</v>
          </cell>
        </row>
        <row r="273">
          <cell r="B273" t="str">
            <v>2.  DESEMBOLSOS     (2.1.+ ... + 2.4)</v>
          </cell>
          <cell r="G273">
            <v>69752.013154395157</v>
          </cell>
          <cell r="H273">
            <v>93106.517713963127</v>
          </cell>
          <cell r="I273">
            <v>114084.38385272474</v>
          </cell>
          <cell r="J273">
            <v>101714.99559236097</v>
          </cell>
          <cell r="K273">
            <v>96201.785281629287</v>
          </cell>
          <cell r="L273">
            <v>81531.737180982556</v>
          </cell>
          <cell r="M273">
            <v>85650.948056571986</v>
          </cell>
          <cell r="N273">
            <v>98523.888426037345</v>
          </cell>
          <cell r="O273">
            <v>100339.18406445424</v>
          </cell>
          <cell r="P273">
            <v>106996.55685213592</v>
          </cell>
          <cell r="Q273">
            <v>106322.13930617087</v>
          </cell>
          <cell r="R273">
            <v>116770.90172785013</v>
          </cell>
          <cell r="S273">
            <v>89028.147373441258</v>
          </cell>
          <cell r="T273">
            <v>86697.450119807007</v>
          </cell>
          <cell r="U273">
            <v>89098.772491171301</v>
          </cell>
          <cell r="V273">
            <v>77783.551600383144</v>
          </cell>
          <cell r="W273">
            <v>79771.451837220287</v>
          </cell>
          <cell r="X273">
            <v>82001.655417655697</v>
          </cell>
          <cell r="Y273">
            <v>98397.4801541536</v>
          </cell>
          <cell r="Z273">
            <v>95691.727214669765</v>
          </cell>
          <cell r="AA273">
            <v>1869465.2874177787</v>
          </cell>
        </row>
        <row r="274">
          <cell r="B274" t="str">
            <v>2.1.  OPERACIONAIS     (2.1.1.+ ... + 2.1.8)</v>
          </cell>
          <cell r="G274">
            <v>35346.139142911496</v>
          </cell>
          <cell r="H274">
            <v>44753.604000997679</v>
          </cell>
          <cell r="I274">
            <v>45320.895002459103</v>
          </cell>
          <cell r="J274">
            <v>51016.07978113243</v>
          </cell>
          <cell r="K274">
            <v>52905.145889625848</v>
          </cell>
          <cell r="L274">
            <v>55790.122750364513</v>
          </cell>
          <cell r="M274">
            <v>56139.751348334175</v>
          </cell>
          <cell r="N274">
            <v>56388.706591981463</v>
          </cell>
          <cell r="O274">
            <v>56621.912270926019</v>
          </cell>
          <cell r="P274">
            <v>56889.727094070549</v>
          </cell>
          <cell r="Q274">
            <v>57174.441874522818</v>
          </cell>
          <cell r="R274">
            <v>59676.463667180135</v>
          </cell>
          <cell r="S274">
            <v>60206.972613479244</v>
          </cell>
          <cell r="T274">
            <v>60520.6266390538</v>
          </cell>
          <cell r="U274">
            <v>60847.017594042569</v>
          </cell>
          <cell r="V274">
            <v>61217.898811217696</v>
          </cell>
          <cell r="W274">
            <v>61748.777394528726</v>
          </cell>
          <cell r="X274">
            <v>62079.330299030196</v>
          </cell>
          <cell r="Y274">
            <v>62404.974666523412</v>
          </cell>
          <cell r="Z274">
            <v>62740.931086623852</v>
          </cell>
          <cell r="AA274">
            <v>1119789.518519006</v>
          </cell>
        </row>
        <row r="275">
          <cell r="B275" t="str">
            <v xml:space="preserve">2.1.1.  Pessoal / Administradores   </v>
          </cell>
          <cell r="G275">
            <v>21419.41</v>
          </cell>
          <cell r="H275">
            <v>27415.760000000002</v>
          </cell>
          <cell r="I275">
            <v>28974.810000000005</v>
          </cell>
          <cell r="J275">
            <v>33552.080000000002</v>
          </cell>
          <cell r="K275">
            <v>34013.339999999997</v>
          </cell>
          <cell r="L275">
            <v>34474.6</v>
          </cell>
          <cell r="M275">
            <v>34474.6</v>
          </cell>
          <cell r="N275">
            <v>34474.6</v>
          </cell>
          <cell r="O275">
            <v>34474.6</v>
          </cell>
          <cell r="P275">
            <v>34474.6</v>
          </cell>
          <cell r="Q275">
            <v>34474.6</v>
          </cell>
          <cell r="R275">
            <v>36395.280000000006</v>
          </cell>
          <cell r="S275">
            <v>36395.280000000006</v>
          </cell>
          <cell r="T275">
            <v>36395.280000000006</v>
          </cell>
          <cell r="U275">
            <v>36395.280000000006</v>
          </cell>
          <cell r="V275">
            <v>36395.280000000006</v>
          </cell>
          <cell r="W275">
            <v>36395.280000000006</v>
          </cell>
          <cell r="X275">
            <v>36395.280000000006</v>
          </cell>
          <cell r="Y275">
            <v>36395.280000000006</v>
          </cell>
          <cell r="Z275">
            <v>36395.280000000006</v>
          </cell>
          <cell r="AA275">
            <v>679780.52000000025</v>
          </cell>
        </row>
        <row r="276">
          <cell r="B276" t="str">
            <v xml:space="preserve">2.1.2.  Conservação de Rotina  </v>
          </cell>
          <cell r="G276">
            <v>7051.97</v>
          </cell>
          <cell r="H276">
            <v>6654.58</v>
          </cell>
          <cell r="I276">
            <v>6684.02</v>
          </cell>
          <cell r="J276">
            <v>6841.86</v>
          </cell>
          <cell r="K276">
            <v>7245.19</v>
          </cell>
          <cell r="L276">
            <v>7487.46</v>
          </cell>
          <cell r="M276">
            <v>7487.46</v>
          </cell>
          <cell r="N276">
            <v>7487.46</v>
          </cell>
          <cell r="O276">
            <v>7487.46</v>
          </cell>
          <cell r="P276">
            <v>7487.46</v>
          </cell>
          <cell r="Q276">
            <v>7487.46</v>
          </cell>
          <cell r="R276">
            <v>7487.46</v>
          </cell>
          <cell r="S276">
            <v>7487.46</v>
          </cell>
          <cell r="T276">
            <v>7487.46</v>
          </cell>
          <cell r="U276">
            <v>7487.46</v>
          </cell>
          <cell r="V276">
            <v>7487.46</v>
          </cell>
          <cell r="W276">
            <v>7778.24</v>
          </cell>
          <cell r="X276">
            <v>7778.24</v>
          </cell>
          <cell r="Y276">
            <v>7778.24</v>
          </cell>
          <cell r="Z276">
            <v>7778.24</v>
          </cell>
          <cell r="AA276">
            <v>147952.64000000001</v>
          </cell>
        </row>
        <row r="277">
          <cell r="B277" t="str">
            <v xml:space="preserve">2.1.3.  Consumo   </v>
          </cell>
          <cell r="G277">
            <v>389.71000000000004</v>
          </cell>
          <cell r="H277">
            <v>452.17999999999995</v>
          </cell>
          <cell r="I277">
            <v>719.11</v>
          </cell>
          <cell r="J277">
            <v>913.36000000000013</v>
          </cell>
          <cell r="K277">
            <v>919.5100000000001</v>
          </cell>
          <cell r="L277">
            <v>925.66000000000008</v>
          </cell>
          <cell r="M277">
            <v>925.66000000000008</v>
          </cell>
          <cell r="N277">
            <v>925.66000000000008</v>
          </cell>
          <cell r="O277">
            <v>925.66000000000008</v>
          </cell>
          <cell r="P277">
            <v>925.66000000000008</v>
          </cell>
          <cell r="Q277">
            <v>925.66000000000008</v>
          </cell>
          <cell r="R277">
            <v>951.64</v>
          </cell>
          <cell r="S277">
            <v>951.64</v>
          </cell>
          <cell r="T277">
            <v>951.64</v>
          </cell>
          <cell r="U277">
            <v>951.64</v>
          </cell>
          <cell r="V277">
            <v>951.64</v>
          </cell>
          <cell r="W277">
            <v>951.64</v>
          </cell>
          <cell r="X277">
            <v>951.64</v>
          </cell>
          <cell r="Y277">
            <v>951.64</v>
          </cell>
          <cell r="Z277">
            <v>951.64</v>
          </cell>
          <cell r="AA277">
            <v>17512.589999999997</v>
          </cell>
        </row>
        <row r="278">
          <cell r="B278" t="str">
            <v>2.1.4.  Transportes</v>
          </cell>
          <cell r="G278">
            <v>655.61</v>
          </cell>
          <cell r="H278">
            <v>701.7299999999999</v>
          </cell>
          <cell r="I278">
            <v>710.3</v>
          </cell>
          <cell r="J278">
            <v>800.9</v>
          </cell>
          <cell r="K278">
            <v>802.13</v>
          </cell>
          <cell r="L278">
            <v>803.36</v>
          </cell>
          <cell r="M278">
            <v>803.36</v>
          </cell>
          <cell r="N278">
            <v>803.36</v>
          </cell>
          <cell r="O278">
            <v>803.36</v>
          </cell>
          <cell r="P278">
            <v>803.36</v>
          </cell>
          <cell r="Q278">
            <v>803.36</v>
          </cell>
          <cell r="R278">
            <v>811.93</v>
          </cell>
          <cell r="S278">
            <v>811.93</v>
          </cell>
          <cell r="T278">
            <v>811.93</v>
          </cell>
          <cell r="U278">
            <v>811.93</v>
          </cell>
          <cell r="V278">
            <v>811.93</v>
          </cell>
          <cell r="W278">
            <v>811.93</v>
          </cell>
          <cell r="X278">
            <v>811.93</v>
          </cell>
          <cell r="Y278">
            <v>811.93</v>
          </cell>
          <cell r="Z278">
            <v>811.93</v>
          </cell>
          <cell r="AA278">
            <v>15798.2</v>
          </cell>
        </row>
        <row r="279">
          <cell r="B279" t="str">
            <v>2.1.5.  Diversas</v>
          </cell>
          <cell r="G279">
            <v>2867.3599999999997</v>
          </cell>
          <cell r="H279">
            <v>2776.08</v>
          </cell>
          <cell r="I279">
            <v>2561.1</v>
          </cell>
          <cell r="J279">
            <v>2915</v>
          </cell>
          <cell r="K279">
            <v>2857.6099999999997</v>
          </cell>
          <cell r="L279">
            <v>2800.23</v>
          </cell>
          <cell r="M279">
            <v>2800.23</v>
          </cell>
          <cell r="N279">
            <v>2800.23</v>
          </cell>
          <cell r="O279">
            <v>2800.23</v>
          </cell>
          <cell r="P279">
            <v>2800.23</v>
          </cell>
          <cell r="Q279">
            <v>2800.23</v>
          </cell>
          <cell r="R279">
            <v>3116.6099999999997</v>
          </cell>
          <cell r="S279">
            <v>3116.6099999999997</v>
          </cell>
          <cell r="T279">
            <v>3116.6099999999997</v>
          </cell>
          <cell r="U279">
            <v>3116.6099999999997</v>
          </cell>
          <cell r="V279">
            <v>3116.6099999999997</v>
          </cell>
          <cell r="W279">
            <v>3116.6099999999997</v>
          </cell>
          <cell r="X279">
            <v>3116.6099999999997</v>
          </cell>
          <cell r="Y279">
            <v>3116.6099999999997</v>
          </cell>
          <cell r="Z279">
            <v>3116.6099999999997</v>
          </cell>
          <cell r="AA279">
            <v>58828.02</v>
          </cell>
        </row>
        <row r="280">
          <cell r="B280" t="str">
            <v>2.1.6.  Tributos s/ Faturamento</v>
          </cell>
          <cell r="G280">
            <v>2114.9955259036565</v>
          </cell>
          <cell r="H280">
            <v>5857.1233839898296</v>
          </cell>
          <cell r="I280">
            <v>4760.5793854512613</v>
          </cell>
          <cell r="J280">
            <v>5080.9921641245846</v>
          </cell>
          <cell r="K280">
            <v>6174.2212726180051</v>
          </cell>
          <cell r="L280">
            <v>8388.8361333566681</v>
          </cell>
          <cell r="M280">
            <v>8723.3157313263309</v>
          </cell>
          <cell r="N280">
            <v>8984.0869749736175</v>
          </cell>
          <cell r="O280">
            <v>9224.353653918175</v>
          </cell>
          <cell r="P280">
            <v>9461.6204770627046</v>
          </cell>
          <cell r="Q280">
            <v>9705.5362575149684</v>
          </cell>
          <cell r="R280">
            <v>9970.2380501722837</v>
          </cell>
          <cell r="S280">
            <v>10491.215996471396</v>
          </cell>
          <cell r="T280">
            <v>10777.949022045948</v>
          </cell>
          <cell r="U280">
            <v>11074.86497703472</v>
          </cell>
          <cell r="V280">
            <v>11381.130194209842</v>
          </cell>
          <cell r="W280">
            <v>11700.809777520883</v>
          </cell>
          <cell r="X280">
            <v>12028.680682022354</v>
          </cell>
          <cell r="Y280">
            <v>12351.573049515562</v>
          </cell>
          <cell r="Z280">
            <v>12684.704469616003</v>
          </cell>
          <cell r="AA280">
            <v>180936.82717884882</v>
          </cell>
        </row>
        <row r="281">
          <cell r="B281" t="str">
            <v>2.1.7.  Seguros</v>
          </cell>
          <cell r="G281">
            <v>420.48399999999998</v>
          </cell>
          <cell r="H281">
            <v>469.55099999999999</v>
          </cell>
          <cell r="I281">
            <v>484.37599999999998</v>
          </cell>
          <cell r="J281">
            <v>485.28799999999995</v>
          </cell>
          <cell r="K281">
            <v>466.54499999999996</v>
          </cell>
          <cell r="L281">
            <v>483.37700000000001</v>
          </cell>
          <cell r="M281">
            <v>498.52599999999995</v>
          </cell>
          <cell r="N281">
            <v>486.71000000000004</v>
          </cell>
          <cell r="O281">
            <v>479.649</v>
          </cell>
          <cell r="P281">
            <v>510.19699999999995</v>
          </cell>
          <cell r="Q281">
            <v>550.99599999999998</v>
          </cell>
          <cell r="R281">
            <v>516.70600000000002</v>
          </cell>
          <cell r="S281">
            <v>526.23700000000008</v>
          </cell>
          <cell r="T281">
            <v>553.15800000000002</v>
          </cell>
          <cell r="U281">
            <v>582.63300000000004</v>
          </cell>
          <cell r="V281">
            <v>647.24900000000002</v>
          </cell>
          <cell r="W281">
            <v>567.66800000000001</v>
          </cell>
          <cell r="X281">
            <v>570.35</v>
          </cell>
          <cell r="Y281">
            <v>573.10200000000009</v>
          </cell>
          <cell r="Z281">
            <v>575.92700000000002</v>
          </cell>
          <cell r="AA281">
            <v>10448.729000000001</v>
          </cell>
        </row>
        <row r="282">
          <cell r="B282" t="str">
            <v xml:space="preserve">2.1.8.  Garantias </v>
          </cell>
          <cell r="G282">
            <v>426.59961700784004</v>
          </cell>
          <cell r="H282">
            <v>426.59961700784004</v>
          </cell>
          <cell r="I282">
            <v>426.59961700784004</v>
          </cell>
          <cell r="J282">
            <v>426.59961700784004</v>
          </cell>
          <cell r="K282">
            <v>426.59961700784004</v>
          </cell>
          <cell r="L282">
            <v>426.59961700784004</v>
          </cell>
          <cell r="M282">
            <v>426.59961700784004</v>
          </cell>
          <cell r="N282">
            <v>426.59961700784004</v>
          </cell>
          <cell r="O282">
            <v>426.59961700784004</v>
          </cell>
          <cell r="P282">
            <v>426.59961700784004</v>
          </cell>
          <cell r="Q282">
            <v>426.59961700784004</v>
          </cell>
          <cell r="R282">
            <v>426.59961700784004</v>
          </cell>
          <cell r="S282">
            <v>426.59961700784004</v>
          </cell>
          <cell r="T282">
            <v>426.59961700784004</v>
          </cell>
          <cell r="U282">
            <v>426.59961700784004</v>
          </cell>
          <cell r="V282">
            <v>426.59961700784004</v>
          </cell>
          <cell r="W282">
            <v>426.59961700784004</v>
          </cell>
          <cell r="X282">
            <v>426.59961700784004</v>
          </cell>
          <cell r="Y282">
            <v>426.59961700784004</v>
          </cell>
          <cell r="Z282">
            <v>426.59961700784004</v>
          </cell>
          <cell r="AA282">
            <v>8531.9923401567976</v>
          </cell>
        </row>
        <row r="283">
          <cell r="B283" t="str">
            <v>2.2.  INVESTIMENTOS / IMOBILIZADO     (2.2.1.+ ... + 2.2.7)</v>
          </cell>
          <cell r="G283">
            <v>26355.737615594073</v>
          </cell>
          <cell r="H283">
            <v>34643.235172355024</v>
          </cell>
          <cell r="I283">
            <v>55369.87083022196</v>
          </cell>
          <cell r="J283">
            <v>39949.883171304115</v>
          </cell>
          <cell r="K283">
            <v>31086.589750722007</v>
          </cell>
          <cell r="L283">
            <v>13785.810000000001</v>
          </cell>
          <cell r="M283">
            <v>16896.739999999998</v>
          </cell>
          <cell r="N283">
            <v>29306.45</v>
          </cell>
          <cell r="O283">
            <v>30839.552631040315</v>
          </cell>
          <cell r="P283">
            <v>37479.928504471034</v>
          </cell>
          <cell r="Q283">
            <v>36630.878393771141</v>
          </cell>
          <cell r="R283">
            <v>45940.306523473948</v>
          </cell>
          <cell r="S283">
            <v>16359.110000000002</v>
          </cell>
          <cell r="T283">
            <v>13230.359777999998</v>
          </cell>
          <cell r="U283">
            <v>15012.09906161909</v>
          </cell>
          <cell r="V283">
            <v>2339.4401136543488</v>
          </cell>
          <cell r="W283">
            <v>2810.94</v>
          </cell>
          <cell r="X283">
            <v>3845.5713442891474</v>
          </cell>
          <cell r="Y283">
            <v>22358.735625964258</v>
          </cell>
          <cell r="Z283">
            <v>26896.950404223942</v>
          </cell>
          <cell r="AA283">
            <v>501138.18892070436</v>
          </cell>
        </row>
        <row r="284">
          <cell r="B284" t="str">
            <v xml:space="preserve">2.2.1.  Ampliação Principal </v>
          </cell>
          <cell r="G284">
            <v>23.075248196865232</v>
          </cell>
          <cell r="H284">
            <v>11224.277233771787</v>
          </cell>
          <cell r="I284">
            <v>22588.720000000001</v>
          </cell>
          <cell r="J284">
            <v>17528.340000000004</v>
          </cell>
          <cell r="K284">
            <v>7000.23</v>
          </cell>
          <cell r="L284">
            <v>0</v>
          </cell>
          <cell r="M284">
            <v>0</v>
          </cell>
          <cell r="N284">
            <v>0</v>
          </cell>
          <cell r="O284">
            <v>7729.7</v>
          </cell>
          <cell r="P284">
            <v>22671.98814695295</v>
          </cell>
          <cell r="Q284">
            <v>25095.959009556875</v>
          </cell>
          <cell r="R284">
            <v>27071.760000000002</v>
          </cell>
          <cell r="S284">
            <v>0</v>
          </cell>
          <cell r="T284">
            <v>719.81999999999971</v>
          </cell>
          <cell r="U284">
            <v>697.88653561908723</v>
          </cell>
          <cell r="V284">
            <v>64.019803428640444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142415.77597752621</v>
          </cell>
        </row>
        <row r="285">
          <cell r="B285" t="str">
            <v>2.2.2.  Demais Obras de Ampliação/Melhoramentos</v>
          </cell>
          <cell r="G285">
            <v>4388.7960225722054</v>
          </cell>
          <cell r="H285">
            <v>11004.754766643829</v>
          </cell>
          <cell r="I285">
            <v>20660.820480145168</v>
          </cell>
          <cell r="J285">
            <v>10931.522586767689</v>
          </cell>
          <cell r="K285">
            <v>10891.722715434889</v>
          </cell>
          <cell r="L285">
            <v>5506.84</v>
          </cell>
          <cell r="M285">
            <v>5454.3799999999992</v>
          </cell>
          <cell r="N285">
            <v>10452.94</v>
          </cell>
          <cell r="O285">
            <v>3731.8</v>
          </cell>
          <cell r="P285">
            <v>4391.2106770000009</v>
          </cell>
          <cell r="Q285">
            <v>7261.1949130000012</v>
          </cell>
          <cell r="R285">
            <v>7999.2199567000007</v>
          </cell>
          <cell r="S285">
            <v>0</v>
          </cell>
          <cell r="T285">
            <v>0</v>
          </cell>
          <cell r="U285">
            <v>-2.8239999992365483E-3</v>
          </cell>
          <cell r="V285">
            <v>7.6399999852583278E-4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102675.2000582638</v>
          </cell>
        </row>
        <row r="286">
          <cell r="B286" t="str">
            <v xml:space="preserve">2.2.3.  Equipamentos, Veiculos e Sist. Controle </v>
          </cell>
          <cell r="G286">
            <v>6391.0400000000009</v>
          </cell>
          <cell r="H286">
            <v>763.2</v>
          </cell>
          <cell r="I286">
            <v>827.54</v>
          </cell>
          <cell r="J286">
            <v>1365.8799999999992</v>
          </cell>
          <cell r="K286">
            <v>518.99999999999989</v>
          </cell>
          <cell r="L286">
            <v>481.40000000000032</v>
          </cell>
          <cell r="M286">
            <v>3101.4700000000003</v>
          </cell>
          <cell r="N286">
            <v>2098.19</v>
          </cell>
          <cell r="O286">
            <v>1122.6599999999999</v>
          </cell>
          <cell r="P286">
            <v>1509.3</v>
          </cell>
          <cell r="Q286">
            <v>2673.1600000000003</v>
          </cell>
          <cell r="R286">
            <v>1159.31</v>
          </cell>
          <cell r="S286">
            <v>121.82</v>
          </cell>
          <cell r="T286">
            <v>182.82</v>
          </cell>
          <cell r="U286">
            <v>1554.43</v>
          </cell>
          <cell r="V286">
            <v>929.02</v>
          </cell>
          <cell r="W286">
            <v>667.23</v>
          </cell>
          <cell r="X286">
            <v>866.18000000000006</v>
          </cell>
          <cell r="Y286">
            <v>126.67000000000002</v>
          </cell>
          <cell r="Z286">
            <v>126.67</v>
          </cell>
          <cell r="AA286">
            <v>26586.989999999994</v>
          </cell>
        </row>
        <row r="287">
          <cell r="B287" t="str">
            <v>2.2.4.  Desapropriações</v>
          </cell>
          <cell r="G287">
            <v>1.8199999999879424E-4</v>
          </cell>
          <cell r="H287">
            <v>0.90678799999999882</v>
          </cell>
          <cell r="I287">
            <v>21.12</v>
          </cell>
          <cell r="J287">
            <v>8.76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0.26</v>
          </cell>
          <cell r="P287">
            <v>0.25916000000000006</v>
          </cell>
          <cell r="Q287">
            <v>0.26</v>
          </cell>
          <cell r="R287">
            <v>0</v>
          </cell>
          <cell r="S287">
            <v>0</v>
          </cell>
          <cell r="T287">
            <v>3.4232780000000034</v>
          </cell>
          <cell r="U287">
            <v>10.26</v>
          </cell>
          <cell r="V287">
            <v>6.84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52.089408000000006</v>
          </cell>
        </row>
        <row r="288">
          <cell r="B288" t="str">
            <v xml:space="preserve">2.2.5.  Conservação Especial </v>
          </cell>
          <cell r="G288">
            <v>15552.826162825</v>
          </cell>
          <cell r="H288">
            <v>11650.096383939403</v>
          </cell>
          <cell r="I288">
            <v>11271.670350076794</v>
          </cell>
          <cell r="J288">
            <v>10115.380584536422</v>
          </cell>
          <cell r="K288">
            <v>12675.637035287114</v>
          </cell>
          <cell r="L288">
            <v>7797.57</v>
          </cell>
          <cell r="M288">
            <v>8340.89</v>
          </cell>
          <cell r="N288">
            <v>16755.32</v>
          </cell>
          <cell r="O288">
            <v>18255.132631040313</v>
          </cell>
          <cell r="P288">
            <v>8907.1705205180788</v>
          </cell>
          <cell r="Q288">
            <v>1600.3044712142605</v>
          </cell>
          <cell r="R288">
            <v>9710.0165667739475</v>
          </cell>
          <cell r="S288">
            <v>16237.290000000003</v>
          </cell>
          <cell r="T288">
            <v>12324.296499999999</v>
          </cell>
          <cell r="U288">
            <v>12749.525350000002</v>
          </cell>
          <cell r="V288">
            <v>1339.5595462257097</v>
          </cell>
          <cell r="W288">
            <v>2143.71</v>
          </cell>
          <cell r="X288">
            <v>2979.3913442891471</v>
          </cell>
          <cell r="Y288">
            <v>22232.06562596426</v>
          </cell>
          <cell r="Z288">
            <v>26770.280404223944</v>
          </cell>
          <cell r="AA288">
            <v>229408.13347691437</v>
          </cell>
        </row>
        <row r="289">
          <cell r="B289" t="str">
            <v>2.2.6.  Contratos Sub-rogados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B290" t="str">
            <v xml:space="preserve">2.2.7.  Indenizações 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B291" t="str">
            <v>2.3.  DIREITO DE CONCESSÃO     (2.3.1.+ ... + 2.3.2)</v>
          </cell>
          <cell r="G291">
            <v>1842.3850541707204</v>
          </cell>
          <cell r="H291">
            <v>2694.7248106930383</v>
          </cell>
          <cell r="I291">
            <v>2776.458668258002</v>
          </cell>
          <cell r="J291">
            <v>2783.6544867929247</v>
          </cell>
          <cell r="K291">
            <v>3024.5434711251178</v>
          </cell>
          <cell r="L291">
            <v>3113.2714721792031</v>
          </cell>
          <cell r="M291">
            <v>3224.0056334526607</v>
          </cell>
          <cell r="N291">
            <v>3319.8127466118817</v>
          </cell>
          <cell r="O291">
            <v>3408.1463642377353</v>
          </cell>
          <cell r="P291">
            <v>3495.8366710586315</v>
          </cell>
          <cell r="Q291">
            <v>3585.9864192998534</v>
          </cell>
          <cell r="R291">
            <v>3688.8189007951551</v>
          </cell>
          <cell r="S291">
            <v>3875.8436406372161</v>
          </cell>
          <cell r="T291">
            <v>3981.7695248274463</v>
          </cell>
          <cell r="U291">
            <v>4091.483427852555</v>
          </cell>
          <cell r="V291">
            <v>4204.6260194300366</v>
          </cell>
          <cell r="W291">
            <v>4329.0962885579247</v>
          </cell>
          <cell r="X291">
            <v>4450.3897016416295</v>
          </cell>
          <cell r="Y291">
            <v>4569.8558131487371</v>
          </cell>
          <cell r="Z291">
            <v>4693.1140520738609</v>
          </cell>
          <cell r="AA291">
            <v>71153.823166844319</v>
          </cell>
        </row>
        <row r="292">
          <cell r="B292" t="str">
            <v>2.3.1.  Valor Variável da Concessão</v>
          </cell>
          <cell r="G292">
            <v>1842.3850541707204</v>
          </cell>
          <cell r="H292">
            <v>2694.7248106930383</v>
          </cell>
          <cell r="I292">
            <v>2776.458668258002</v>
          </cell>
          <cell r="J292">
            <v>2783.6544867929247</v>
          </cell>
          <cell r="K292">
            <v>3024.5434711251178</v>
          </cell>
          <cell r="L292">
            <v>3113.2714721792031</v>
          </cell>
          <cell r="M292">
            <v>3224.0056334526607</v>
          </cell>
          <cell r="N292">
            <v>3319.8127466118817</v>
          </cell>
          <cell r="O292">
            <v>3408.1463642377353</v>
          </cell>
          <cell r="P292">
            <v>3495.8366710586315</v>
          </cell>
          <cell r="Q292">
            <v>3585.9864192998534</v>
          </cell>
          <cell r="R292">
            <v>3688.8189007951551</v>
          </cell>
          <cell r="S292">
            <v>3875.8436406372161</v>
          </cell>
          <cell r="T292">
            <v>3981.7695248274463</v>
          </cell>
          <cell r="U292">
            <v>4091.483427852555</v>
          </cell>
          <cell r="V292">
            <v>4204.6260194300366</v>
          </cell>
          <cell r="W292">
            <v>4329.0962885579247</v>
          </cell>
          <cell r="X292">
            <v>4450.3897016416295</v>
          </cell>
          <cell r="Y292">
            <v>4569.8558131487371</v>
          </cell>
          <cell r="Z292">
            <v>4693.1140520738609</v>
          </cell>
          <cell r="AA292">
            <v>71153.823166844319</v>
          </cell>
        </row>
        <row r="293">
          <cell r="B293" t="str">
            <v xml:space="preserve">2.3.2.  Valor Fixo da Concessão 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</row>
        <row r="294">
          <cell r="B294" t="str">
            <v>2.4.  DESEMBOLSOS  SOBRE O LUCRO     (2.4.1. + 2.4.2)</v>
          </cell>
          <cell r="G294">
            <v>6207.7513417188684</v>
          </cell>
          <cell r="H294">
            <v>11014.953729917392</v>
          </cell>
          <cell r="I294">
            <v>10617.159351785678</v>
          </cell>
          <cell r="J294">
            <v>7965.3781531315099</v>
          </cell>
          <cell r="K294">
            <v>9185.5061701563191</v>
          </cell>
          <cell r="L294">
            <v>8842.5329584388437</v>
          </cell>
          <cell r="M294">
            <v>9390.45107478514</v>
          </cell>
          <cell r="N294">
            <v>9508.9190874440137</v>
          </cell>
          <cell r="O294">
            <v>9469.5727982501685</v>
          </cell>
          <cell r="P294">
            <v>9131.0645825357224</v>
          </cell>
          <cell r="Q294">
            <v>8930.8326185770566</v>
          </cell>
          <cell r="R294">
            <v>7465.3126364008767</v>
          </cell>
          <cell r="S294">
            <v>8586.2211193247895</v>
          </cell>
          <cell r="T294">
            <v>8964.6941779257704</v>
          </cell>
          <cell r="U294">
            <v>9148.1724076570863</v>
          </cell>
          <cell r="V294">
            <v>10021.58665608107</v>
          </cell>
          <cell r="W294">
            <v>10882.638154133629</v>
          </cell>
          <cell r="X294">
            <v>11626.364072694716</v>
          </cell>
          <cell r="Y294">
            <v>9063.9140485171993</v>
          </cell>
          <cell r="Z294">
            <v>1360.7316717481172</v>
          </cell>
          <cell r="AA294">
            <v>177383.75681122398</v>
          </cell>
        </row>
        <row r="295">
          <cell r="B295" t="str">
            <v xml:space="preserve">2.4.1.  Contribuição Social  </v>
          </cell>
          <cell r="G295">
            <v>1510.728756233422</v>
          </cell>
          <cell r="H295">
            <v>2676.105327064744</v>
          </cell>
          <cell r="I295">
            <v>2579.6737339815991</v>
          </cell>
          <cell r="J295">
            <v>1936.8187223286684</v>
          </cell>
          <cell r="K295">
            <v>2232.6085597916035</v>
          </cell>
          <cell r="L295">
            <v>2149.4600880716093</v>
          </cell>
          <cell r="M295">
            <v>2282.2921240927299</v>
          </cell>
          <cell r="N295">
            <v>2311.0101188571516</v>
          </cell>
          <cell r="O295">
            <v>2301.4732152571419</v>
          </cell>
          <cell r="P295">
            <v>2219.4070077689994</v>
          </cell>
          <cell r="Q295">
            <v>2170.8671614735217</v>
          </cell>
          <cell r="R295">
            <v>1815.5830617635334</v>
          </cell>
          <cell r="S295">
            <v>2087.3311508722395</v>
          </cell>
          <cell r="T295">
            <v>2179.0782758053451</v>
          </cell>
          <cell r="U295">
            <v>2223.5529031642332</v>
          </cell>
          <cell r="V295">
            <v>2435.2927864640255</v>
          </cell>
          <cell r="W295">
            <v>2644.0359392689111</v>
          </cell>
          <cell r="X295">
            <v>2824.3262365287596</v>
          </cell>
          <cell r="Y295">
            <v>2203.1340862087386</v>
          </cell>
          <cell r="Z295">
            <v>335.69444148669265</v>
          </cell>
          <cell r="AA295">
            <v>43118.47369648367</v>
          </cell>
        </row>
        <row r="296">
          <cell r="B296" t="str">
            <v xml:space="preserve">2.4.2.  Imposto de Renda  </v>
          </cell>
          <cell r="G296">
            <v>4697.0225854854461</v>
          </cell>
          <cell r="H296">
            <v>8338.8484028526473</v>
          </cell>
          <cell r="I296">
            <v>8037.4856178040791</v>
          </cell>
          <cell r="J296">
            <v>6028.5594308028412</v>
          </cell>
          <cell r="K296">
            <v>6952.8976103647155</v>
          </cell>
          <cell r="L296">
            <v>6693.0728703672339</v>
          </cell>
          <cell r="M296">
            <v>7108.1589506924101</v>
          </cell>
          <cell r="N296">
            <v>7197.9089685868612</v>
          </cell>
          <cell r="O296">
            <v>7168.0995829930271</v>
          </cell>
          <cell r="P296">
            <v>6911.657574766723</v>
          </cell>
          <cell r="Q296">
            <v>6759.9654571035353</v>
          </cell>
          <cell r="R296">
            <v>5649.7295746373429</v>
          </cell>
          <cell r="S296">
            <v>6498.8899684525504</v>
          </cell>
          <cell r="T296">
            <v>6785.6159021204257</v>
          </cell>
          <cell r="U296">
            <v>6924.6195044928536</v>
          </cell>
          <cell r="V296">
            <v>7586.293869617044</v>
          </cell>
          <cell r="W296">
            <v>8238.6022148647171</v>
          </cell>
          <cell r="X296">
            <v>8802.0378361659568</v>
          </cell>
          <cell r="Y296">
            <v>6860.7799623084602</v>
          </cell>
          <cell r="Z296">
            <v>1025.0372302614246</v>
          </cell>
          <cell r="AA296">
            <v>134265.2831147403</v>
          </cell>
        </row>
        <row r="297">
          <cell r="B297" t="str">
            <v>3.  SALDO DO CAIXA     (1 - 2)</v>
          </cell>
          <cell r="G297">
            <v>-12006.398015371145</v>
          </cell>
          <cell r="H297">
            <v>-8672.7606908618473</v>
          </cell>
          <cell r="I297">
            <v>-27089.744910791327</v>
          </cell>
          <cell r="J297">
            <v>-14644.339365930122</v>
          </cell>
          <cell r="K297">
            <v>-1341.4462441253418</v>
          </cell>
          <cell r="L297">
            <v>16126.785224990876</v>
          </cell>
          <cell r="M297">
            <v>15479.803058516714</v>
          </cell>
          <cell r="N297">
            <v>5629.2297943587182</v>
          </cell>
          <cell r="O297">
            <v>6598.698076803601</v>
          </cell>
          <cell r="P297">
            <v>2692.0488498184714</v>
          </cell>
          <cell r="Q297">
            <v>6194.208003824242</v>
          </cell>
          <cell r="R297">
            <v>-1178.6017013449309</v>
          </cell>
          <cell r="S297">
            <v>32595.877314465935</v>
          </cell>
          <cell r="T297">
            <v>38250.704041107892</v>
          </cell>
          <cell r="U297">
            <v>39291.618437247205</v>
          </cell>
          <cell r="V297">
            <v>54157.309047284725</v>
          </cell>
          <cell r="W297">
            <v>55884.4677813772</v>
          </cell>
          <cell r="X297">
            <v>57455.587970398614</v>
          </cell>
          <cell r="Y297">
            <v>44803.173617471039</v>
          </cell>
          <cell r="Z297">
            <v>51371.191187792298</v>
          </cell>
          <cell r="AA297">
            <v>361597.41147703258</v>
          </cell>
        </row>
        <row r="298">
          <cell r="B298" t="str">
            <v xml:space="preserve">4. T.I.R. (Taxa Interna de Retorno) Anual do Projeto     </v>
          </cell>
          <cell r="G298">
            <v>0.17682629641928518</v>
          </cell>
        </row>
        <row r="300">
          <cell r="B300" t="str">
            <v>FLUXO DE CAIXA COM FATORES DE DESEQUILIBRIO NA EXTENSÃO DO PERIODO CONTRATUAL (MIlhares de Reais)</v>
          </cell>
        </row>
        <row r="302">
          <cell r="B302" t="str">
            <v>DISCRIMINAÇÃO</v>
          </cell>
          <cell r="G302">
            <v>21</v>
          </cell>
          <cell r="H302">
            <v>22</v>
          </cell>
          <cell r="I302">
            <v>23</v>
          </cell>
          <cell r="J302">
            <v>24</v>
          </cell>
          <cell r="K302">
            <v>25</v>
          </cell>
          <cell r="L302">
            <v>26</v>
          </cell>
          <cell r="M302">
            <v>27</v>
          </cell>
          <cell r="N302">
            <v>28</v>
          </cell>
          <cell r="O302">
            <v>29</v>
          </cell>
          <cell r="P302">
            <v>30</v>
          </cell>
          <cell r="Q302">
            <v>31</v>
          </cell>
          <cell r="R302">
            <v>32</v>
          </cell>
          <cell r="S302">
            <v>33</v>
          </cell>
          <cell r="T302">
            <v>34</v>
          </cell>
          <cell r="U302">
            <v>35</v>
          </cell>
          <cell r="V302">
            <v>36</v>
          </cell>
          <cell r="W302">
            <v>37</v>
          </cell>
          <cell r="X302">
            <v>38</v>
          </cell>
          <cell r="Y302">
            <v>39</v>
          </cell>
          <cell r="Z302">
            <v>40</v>
          </cell>
          <cell r="AA302" t="str">
            <v>TOTAL</v>
          </cell>
        </row>
        <row r="303">
          <cell r="B303" t="str">
            <v xml:space="preserve">1.  INGRESSOS     (1.1.) </v>
          </cell>
          <cell r="G303">
            <v>153516.5086651617</v>
          </cell>
          <cell r="H303">
            <v>158456.95197684938</v>
          </cell>
          <cell r="I303">
            <v>163575.89694470432</v>
          </cell>
          <cell r="J303">
            <v>168880.75447140986</v>
          </cell>
          <cell r="K303">
            <v>174379.28539507996</v>
          </cell>
          <cell r="L303">
            <v>180079.61863078945</v>
          </cell>
          <cell r="M303">
            <v>185990.27030716802</v>
          </cell>
          <cell r="N303">
            <v>192120.16395431667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1376999.4503454794</v>
          </cell>
        </row>
        <row r="304">
          <cell r="B304" t="str">
            <v>1.1.  RECEITAS     (1.1.1.+ ... + 1.1.4)</v>
          </cell>
          <cell r="G304">
            <v>153516.5086651617</v>
          </cell>
          <cell r="H304">
            <v>158456.95197684938</v>
          </cell>
          <cell r="I304">
            <v>163575.89694470432</v>
          </cell>
          <cell r="J304">
            <v>168880.75447140986</v>
          </cell>
          <cell r="K304">
            <v>174379.28539507996</v>
          </cell>
          <cell r="L304">
            <v>180079.61863078945</v>
          </cell>
          <cell r="M304">
            <v>185990.27030716802</v>
          </cell>
          <cell r="N304">
            <v>192120.16395431667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1376999.4503454794</v>
          </cell>
        </row>
        <row r="305">
          <cell r="B305" t="str">
            <v>1.1.1   Receitas de Pedágio</v>
          </cell>
          <cell r="G305">
            <v>149831.38083528151</v>
          </cell>
          <cell r="H305">
            <v>154653.22996255118</v>
          </cell>
          <cell r="I305">
            <v>159649.29585554509</v>
          </cell>
          <cell r="J305">
            <v>164826.8115199637</v>
          </cell>
          <cell r="K305">
            <v>170193.35149681996</v>
          </cell>
          <cell r="L305">
            <v>175756.84956848645</v>
          </cell>
          <cell r="M305">
            <v>181525.61743591999</v>
          </cell>
          <cell r="N305">
            <v>187508.3644219719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1343944.9010965398</v>
          </cell>
        </row>
        <row r="306">
          <cell r="B306" t="str">
            <v>1.1.2   Outras Receitas Operacionais</v>
          </cell>
          <cell r="G306">
            <v>1423.4089707128096</v>
          </cell>
          <cell r="H306">
            <v>1469.216886684196</v>
          </cell>
          <cell r="I306">
            <v>1516.6798745490537</v>
          </cell>
          <cell r="J306">
            <v>1565.8666483854472</v>
          </cell>
          <cell r="K306">
            <v>1616.8491668816484</v>
          </cell>
          <cell r="L306">
            <v>1669.7028015448668</v>
          </cell>
          <cell r="M306">
            <v>1724.5065141362356</v>
          </cell>
          <cell r="N306">
            <v>1781.3430438536875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12767.573906747943</v>
          </cell>
        </row>
        <row r="307">
          <cell r="B307" t="str">
            <v>1.1.3   Receitas Não Operacionais</v>
          </cell>
          <cell r="G307">
            <v>1512.5567870016253</v>
          </cell>
          <cell r="H307">
            <v>1561.2336434965114</v>
          </cell>
          <cell r="I307">
            <v>1611.6692287032108</v>
          </cell>
          <cell r="J307">
            <v>1663.9365602486164</v>
          </cell>
          <cell r="K307">
            <v>1718.11210357911</v>
          </cell>
          <cell r="L307">
            <v>1774.2759507041715</v>
          </cell>
          <cell r="M307">
            <v>1832.5120087440826</v>
          </cell>
          <cell r="N307">
            <v>1892.9081988360281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13567.204481313356</v>
          </cell>
        </row>
        <row r="308">
          <cell r="B308" t="str">
            <v xml:space="preserve">1.1.4   Receitas Financeiras </v>
          </cell>
          <cell r="G308">
            <v>749.16207216575754</v>
          </cell>
          <cell r="H308">
            <v>773.27148411749852</v>
          </cell>
          <cell r="I308">
            <v>798.25198590695175</v>
          </cell>
          <cell r="J308">
            <v>824.13974281210028</v>
          </cell>
          <cell r="K308">
            <v>850.97262779927053</v>
          </cell>
          <cell r="L308">
            <v>878.79031005397758</v>
          </cell>
          <cell r="M308">
            <v>907.63434836769306</v>
          </cell>
          <cell r="N308">
            <v>937.54828965507579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6719.770860878325</v>
          </cell>
        </row>
        <row r="309">
          <cell r="B309" t="str">
            <v>2.  DESEMBOLSOS     (2.1.+ ... + 2.4)</v>
          </cell>
          <cell r="G309">
            <v>96019.231242881622</v>
          </cell>
          <cell r="H309">
            <v>98032.651901001576</v>
          </cell>
          <cell r="I309">
            <v>100118.75848666376</v>
          </cell>
          <cell r="J309">
            <v>102280.5683676121</v>
          </cell>
          <cell r="K309">
            <v>104521.24138663833</v>
          </cell>
          <cell r="L309">
            <v>106844.08724783429</v>
          </cell>
          <cell r="M309">
            <v>109252.57330798074</v>
          </cell>
          <cell r="N309">
            <v>111750.33279597751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828819.44473658991</v>
          </cell>
        </row>
        <row r="310">
          <cell r="B310" t="str">
            <v>2.1.  OPERACIONAIS     (2.1.1.+ ... + 2.1.8)</v>
          </cell>
          <cell r="G310">
            <v>63152.477189341866</v>
          </cell>
          <cell r="H310">
            <v>63576.739956324433</v>
          </cell>
          <cell r="I310">
            <v>64016.241539163442</v>
          </cell>
          <cell r="J310">
            <v>64471.614083585118</v>
          </cell>
          <cell r="K310">
            <v>64943.519581551627</v>
          </cell>
          <cell r="L310">
            <v>65432.651418547757</v>
          </cell>
          <cell r="M310">
            <v>65939.736005736428</v>
          </cell>
          <cell r="N310">
            <v>66465.534501781047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517998.5142760317</v>
          </cell>
        </row>
        <row r="311">
          <cell r="B311" t="str">
            <v xml:space="preserve">2.1.1.  Pessoal / Administradores   </v>
          </cell>
          <cell r="G311">
            <v>36395.280000000006</v>
          </cell>
          <cell r="H311">
            <v>36395.280000000006</v>
          </cell>
          <cell r="I311">
            <v>36395.280000000006</v>
          </cell>
          <cell r="J311">
            <v>36395.280000000006</v>
          </cell>
          <cell r="K311">
            <v>36395.280000000006</v>
          </cell>
          <cell r="L311">
            <v>36395.280000000006</v>
          </cell>
          <cell r="M311">
            <v>36395.280000000006</v>
          </cell>
          <cell r="N311">
            <v>36395.280000000006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291162.24000000005</v>
          </cell>
        </row>
        <row r="312">
          <cell r="B312" t="str">
            <v xml:space="preserve">2.1.2.  Conservação de Rotina  </v>
          </cell>
          <cell r="G312">
            <v>7778.24</v>
          </cell>
          <cell r="H312">
            <v>7778.24</v>
          </cell>
          <cell r="I312">
            <v>7778.24</v>
          </cell>
          <cell r="J312">
            <v>7778.24</v>
          </cell>
          <cell r="K312">
            <v>7778.24</v>
          </cell>
          <cell r="L312">
            <v>7778.24</v>
          </cell>
          <cell r="M312">
            <v>7778.24</v>
          </cell>
          <cell r="N312">
            <v>7778.24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62225.919999999991</v>
          </cell>
        </row>
        <row r="313">
          <cell r="B313" t="str">
            <v xml:space="preserve">2.1.3.  Consumo   </v>
          </cell>
          <cell r="G313">
            <v>951.64</v>
          </cell>
          <cell r="H313">
            <v>951.64</v>
          </cell>
          <cell r="I313">
            <v>951.64</v>
          </cell>
          <cell r="J313">
            <v>951.64</v>
          </cell>
          <cell r="K313">
            <v>951.64</v>
          </cell>
          <cell r="L313">
            <v>951.64</v>
          </cell>
          <cell r="M313">
            <v>951.64</v>
          </cell>
          <cell r="N313">
            <v>951.64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7613.1200000000008</v>
          </cell>
        </row>
        <row r="314">
          <cell r="B314" t="str">
            <v>2.1.4.  Transportes</v>
          </cell>
          <cell r="G314">
            <v>811.93</v>
          </cell>
          <cell r="H314">
            <v>811.93</v>
          </cell>
          <cell r="I314">
            <v>811.93</v>
          </cell>
          <cell r="J314">
            <v>811.93</v>
          </cell>
          <cell r="K314">
            <v>811.93</v>
          </cell>
          <cell r="L314">
            <v>811.93</v>
          </cell>
          <cell r="M314">
            <v>811.93</v>
          </cell>
          <cell r="N314">
            <v>811.93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6495.4400000000005</v>
          </cell>
        </row>
        <row r="315">
          <cell r="B315" t="str">
            <v>2.1.5.  Diversas</v>
          </cell>
          <cell r="G315">
            <v>3116.6099999999997</v>
          </cell>
          <cell r="H315">
            <v>3116.6099999999997</v>
          </cell>
          <cell r="I315">
            <v>3116.6099999999997</v>
          </cell>
          <cell r="J315">
            <v>3116.6099999999997</v>
          </cell>
          <cell r="K315">
            <v>3116.6099999999997</v>
          </cell>
          <cell r="L315">
            <v>3116.6099999999997</v>
          </cell>
          <cell r="M315">
            <v>3116.6099999999997</v>
          </cell>
          <cell r="N315">
            <v>3116.6099999999997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24932.880000000001</v>
          </cell>
        </row>
        <row r="316">
          <cell r="B316" t="str">
            <v>2.1.6.  Tributos s/ Faturamento</v>
          </cell>
          <cell r="G316">
            <v>13093.370937334019</v>
          </cell>
          <cell r="H316">
            <v>13514.739671141586</v>
          </cell>
          <cell r="I316">
            <v>13951.332750639716</v>
          </cell>
          <cell r="J316">
            <v>14403.782249203818</v>
          </cell>
          <cell r="K316">
            <v>14872.750086083453</v>
          </cell>
          <cell r="L316">
            <v>15358.929573687286</v>
          </cell>
          <cell r="M316">
            <v>15863.047049736702</v>
          </cell>
          <cell r="N316">
            <v>16385.863599086348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117443.81591691292</v>
          </cell>
        </row>
        <row r="317">
          <cell r="B317" t="str">
            <v>2.1.7.  Seguros</v>
          </cell>
          <cell r="G317">
            <v>578.80663499999991</v>
          </cell>
          <cell r="H317">
            <v>581.70066817499981</v>
          </cell>
          <cell r="I317">
            <v>584.60917151587478</v>
          </cell>
          <cell r="J317">
            <v>587.53221737345405</v>
          </cell>
          <cell r="K317">
            <v>590.4698784603213</v>
          </cell>
          <cell r="L317">
            <v>593.42222785262288</v>
          </cell>
          <cell r="M317">
            <v>596.38933899188589</v>
          </cell>
          <cell r="N317">
            <v>599.37128568684523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4712.3014230560038</v>
          </cell>
        </row>
        <row r="318">
          <cell r="B318" t="str">
            <v xml:space="preserve">2.1.8.  Garantias </v>
          </cell>
          <cell r="G318">
            <v>426.59961700784004</v>
          </cell>
          <cell r="H318">
            <v>426.59961700784004</v>
          </cell>
          <cell r="I318">
            <v>426.59961700784004</v>
          </cell>
          <cell r="J318">
            <v>426.59961700784004</v>
          </cell>
          <cell r="K318">
            <v>426.59961700784004</v>
          </cell>
          <cell r="L318">
            <v>426.59961700784004</v>
          </cell>
          <cell r="M318">
            <v>426.59961700784004</v>
          </cell>
          <cell r="N318">
            <v>426.59961700784004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3412.7969360627208</v>
          </cell>
        </row>
        <row r="319">
          <cell r="B319" t="str">
            <v>2.2.  INVESTIMENTOS / IMOBILIZADO     (2.2.1.+ ... + 2.2.7)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B320" t="str">
            <v xml:space="preserve">2.2.1.  Ampliação Principal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B321" t="str">
            <v>2.2.2.  Demais Obras de Ampliação/Melhoramentos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B322" t="str">
            <v xml:space="preserve">2.2.3.  Equipamentos, Veiculos e Sist. Controle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B323" t="str">
            <v>2.2.4.  Desapropriações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B324" t="str">
            <v xml:space="preserve">2.2.5.  Conservação Especial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B325" t="str">
            <v>2.2.6.  Contratos Sub-rogados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B326" t="str">
            <v xml:space="preserve">2.2.7.  Indenizações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B327" t="str">
            <v>2.3.  DIREITO DE CONCESSÃO     (2.3.1.+ ... + 2.3.2)</v>
          </cell>
          <cell r="G327">
            <v>4583.0203977898782</v>
          </cell>
          <cell r="H327">
            <v>4730.5104147819557</v>
          </cell>
          <cell r="I327">
            <v>4883.3293487639212</v>
          </cell>
          <cell r="J327">
            <v>5041.6984418579332</v>
          </cell>
          <cell r="K327">
            <v>5205.8493830184207</v>
          </cell>
          <cell r="L327">
            <v>5376.0248496220647</v>
          </cell>
          <cell r="M327">
            <v>5552.4790787640095</v>
          </cell>
          <cell r="N327">
            <v>5735.4784699398479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41108.390384538026</v>
          </cell>
        </row>
        <row r="328">
          <cell r="B328" t="str">
            <v>2.3.1.  Valor Variável da Concessão</v>
          </cell>
          <cell r="G328">
            <v>4583.0203977898782</v>
          </cell>
          <cell r="H328">
            <v>4730.5104147819557</v>
          </cell>
          <cell r="I328">
            <v>4883.3293487639212</v>
          </cell>
          <cell r="J328">
            <v>5041.6984418579332</v>
          </cell>
          <cell r="K328">
            <v>5205.8493830184207</v>
          </cell>
          <cell r="L328">
            <v>5376.0248496220647</v>
          </cell>
          <cell r="M328">
            <v>5552.4790787640095</v>
          </cell>
          <cell r="N328">
            <v>5735.4784699398479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41108.390384538026</v>
          </cell>
        </row>
        <row r="329">
          <cell r="B329" t="str">
            <v xml:space="preserve">2.3.2.  Valor Fixo da Concessão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B330" t="str">
            <v>2.4.  DESEMBOLSOS  SOBRE O LUCRO     (2.4.1. + 2.4.2)</v>
          </cell>
          <cell r="G330">
            <v>28283.733655749882</v>
          </cell>
          <cell r="H330">
            <v>29725.401529895193</v>
          </cell>
          <cell r="I330">
            <v>31219.187598736404</v>
          </cell>
          <cell r="J330">
            <v>32767.255842169045</v>
          </cell>
          <cell r="K330">
            <v>34371.872422068278</v>
          </cell>
          <cell r="L330">
            <v>36035.410979664477</v>
          </cell>
          <cell r="M330">
            <v>37760.358223480303</v>
          </cell>
          <cell r="N330">
            <v>39549.319824256614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269712.54007602017</v>
          </cell>
        </row>
        <row r="331">
          <cell r="B331" t="str">
            <v xml:space="preserve">2.4.1.  Contribuição Social  </v>
          </cell>
          <cell r="G331">
            <v>6862.4808862423961</v>
          </cell>
          <cell r="H331">
            <v>7211.9761284594406</v>
          </cell>
          <cell r="I331">
            <v>7574.106084542158</v>
          </cell>
          <cell r="J331">
            <v>7949.395355677344</v>
          </cell>
          <cell r="K331">
            <v>8338.3933144407947</v>
          </cell>
          <cell r="L331">
            <v>8741.6753890095715</v>
          </cell>
          <cell r="M331">
            <v>9159.8444178134068</v>
          </cell>
          <cell r="N331">
            <v>9593.5320786076627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65431.403654792775</v>
          </cell>
        </row>
        <row r="332">
          <cell r="B332" t="str">
            <v xml:space="preserve">2.4.2.  Imposto de Renda  </v>
          </cell>
          <cell r="G332">
            <v>21421.252769507486</v>
          </cell>
          <cell r="H332">
            <v>22513.42540143575</v>
          </cell>
          <cell r="I332">
            <v>23645.081514194244</v>
          </cell>
          <cell r="J332">
            <v>24817.8604864917</v>
          </cell>
          <cell r="K332">
            <v>26033.479107627485</v>
          </cell>
          <cell r="L332">
            <v>27293.735590654909</v>
          </cell>
          <cell r="M332">
            <v>28600.513805666895</v>
          </cell>
          <cell r="N332">
            <v>29955.787745648951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204281.13642122742</v>
          </cell>
        </row>
        <row r="333">
          <cell r="B333" t="str">
            <v>3.  SALDO DO CAIXA     (1 - 2)</v>
          </cell>
          <cell r="G333">
            <v>57497.27742228008</v>
          </cell>
          <cell r="H333">
            <v>60424.300075847801</v>
          </cell>
          <cell r="I333">
            <v>63457.138458040557</v>
          </cell>
          <cell r="J333">
            <v>66600.186103797765</v>
          </cell>
          <cell r="K333">
            <v>69858.044008441633</v>
          </cell>
          <cell r="L333">
            <v>73235.53138295516</v>
          </cell>
          <cell r="M333">
            <v>76737.696999187276</v>
          </cell>
          <cell r="N333">
            <v>80369.831158339162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548180.00560888951</v>
          </cell>
        </row>
        <row r="334">
          <cell r="B334" t="str">
            <v xml:space="preserve">4. T.I.R. (Taxa Interna de Retorno) Anual do Projeto     </v>
          </cell>
          <cell r="G334">
            <v>0.19900892467808481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"/>
      <sheetName val="Consolidação dos Custos"/>
      <sheetName val="Fator Dim. Equipes"/>
      <sheetName val="Dim. Equips Praças"/>
      <sheetName val="Impressão Dim. Equips Praças"/>
      <sheetName val="Tabela Salários"/>
      <sheetName val="Tabulação"/>
      <sheetName val="Participantes"/>
      <sheetName val="Estudo ANTT - Equi-soft Adm"/>
      <sheetName val="PU Eqtos e Veíc."/>
      <sheetName val="Perm. e Custos Pess. Gestão"/>
      <sheetName val="Perm. e Custos Pess. Operação"/>
      <sheetName val="Permanência e Custos Eqtos"/>
      <sheetName val="Permanência e Custos Veíc."/>
      <sheetName val="Despesas Complementares"/>
      <sheetName val="Dados"/>
      <sheetName val="Conserva Fases"/>
      <sheetName val="Conserva Padrões"/>
      <sheetName val="Conserva"/>
      <sheetName val="Conserva Impressão"/>
      <sheetName val="CONSERVA - RESUMO"/>
      <sheetName val="Planilha_Resumo_Vegetação"/>
      <sheetName val="Resumo VMPG"/>
      <sheetName val="Custos Anuais O&amp;M"/>
      <sheetName val="Inspecoes"/>
      <sheetName val="Reparos"/>
      <sheetName val="Memória Custos Túnel BR-101"/>
      <sheetName val="Memória Monitoração"/>
      <sheetName val="Memória Estrutura PRF"/>
      <sheetName val="Memória F.O - Concepa"/>
      <sheetName val="Memória F.O - EPL"/>
      <sheetName val="Dimensionamento BSOs"/>
      <sheetName val="Memória - Veículos BSOs"/>
      <sheetName val="Memória - Veíc. Insp. Tráfego"/>
      <sheetName val="Mem. Veíc. Operação Verão"/>
    </sheetNames>
    <sheetDataSet>
      <sheetData sheetId="0">
        <row r="20">
          <cell r="F20">
            <v>2083428.5685980064</v>
          </cell>
        </row>
      </sheetData>
      <sheetData sheetId="1" refreshError="1"/>
      <sheetData sheetId="2" refreshError="1"/>
      <sheetData sheetId="3">
        <row r="59">
          <cell r="D59" t="str">
            <v>AVI</v>
          </cell>
        </row>
      </sheetData>
      <sheetData sheetId="4" refreshError="1"/>
      <sheetData sheetId="5">
        <row r="172">
          <cell r="E172">
            <v>0.73440000000000005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D1" t="str">
            <v>Fase 1</v>
          </cell>
          <cell r="E1" t="str">
            <v>Fase 2</v>
          </cell>
          <cell r="F1" t="str">
            <v>Fase 2</v>
          </cell>
          <cell r="G1" t="str">
            <v>Fase 2</v>
          </cell>
          <cell r="H1" t="str">
            <v>Fase 2</v>
          </cell>
          <cell r="I1" t="str">
            <v>Fase 2</v>
          </cell>
          <cell r="J1" t="str">
            <v>Fase 2</v>
          </cell>
          <cell r="K1" t="str">
            <v>Fase 3</v>
          </cell>
          <cell r="L1" t="str">
            <v>Fase 3</v>
          </cell>
          <cell r="M1" t="str">
            <v>Fase 3</v>
          </cell>
          <cell r="N1" t="str">
            <v>Fase 4</v>
          </cell>
          <cell r="O1" t="str">
            <v>Fase 4</v>
          </cell>
          <cell r="P1" t="str">
            <v>Fase 4</v>
          </cell>
          <cell r="Q1" t="str">
            <v>Fase 5</v>
          </cell>
          <cell r="R1" t="str">
            <v>Fase 5</v>
          </cell>
          <cell r="S1" t="str">
            <v>Fase 5</v>
          </cell>
          <cell r="T1" t="str">
            <v>Fase 5</v>
          </cell>
          <cell r="U1" t="str">
            <v>Fase 5</v>
          </cell>
          <cell r="V1" t="str">
            <v>Fase 6</v>
          </cell>
          <cell r="W1" t="str">
            <v>Fase 6</v>
          </cell>
          <cell r="X1" t="str">
            <v>Fase 6</v>
          </cell>
          <cell r="Y1" t="str">
            <v>Fase 6</v>
          </cell>
          <cell r="Z1" t="str">
            <v>Fase 6</v>
          </cell>
          <cell r="AA1" t="str">
            <v>Fase 6</v>
          </cell>
          <cell r="AB1" t="str">
            <v>Fase 6</v>
          </cell>
          <cell r="AC1" t="str">
            <v>Fase 6</v>
          </cell>
          <cell r="AD1" t="str">
            <v>Fase 6</v>
          </cell>
          <cell r="AE1" t="str">
            <v>Fase 6</v>
          </cell>
          <cell r="AF1" t="str">
            <v>Fase 6</v>
          </cell>
          <cell r="AG1" t="str">
            <v>Fase 6</v>
          </cell>
        </row>
        <row r="2">
          <cell r="D2">
            <v>1</v>
          </cell>
          <cell r="E2">
            <v>2</v>
          </cell>
          <cell r="F2">
            <v>3</v>
          </cell>
          <cell r="G2">
            <v>4</v>
          </cell>
          <cell r="H2">
            <v>5</v>
          </cell>
          <cell r="I2">
            <v>6</v>
          </cell>
          <cell r="J2">
            <v>7</v>
          </cell>
          <cell r="K2">
            <v>8</v>
          </cell>
          <cell r="L2">
            <v>9</v>
          </cell>
          <cell r="M2">
            <v>10</v>
          </cell>
          <cell r="N2">
            <v>11</v>
          </cell>
          <cell r="O2">
            <v>12</v>
          </cell>
          <cell r="P2">
            <v>13</v>
          </cell>
          <cell r="Q2">
            <v>14</v>
          </cell>
          <cell r="R2">
            <v>15</v>
          </cell>
          <cell r="S2">
            <v>16</v>
          </cell>
          <cell r="T2">
            <v>17</v>
          </cell>
          <cell r="U2">
            <v>18</v>
          </cell>
          <cell r="V2">
            <v>19</v>
          </cell>
          <cell r="W2">
            <v>20</v>
          </cell>
          <cell r="X2">
            <v>21</v>
          </cell>
          <cell r="Y2">
            <v>22</v>
          </cell>
          <cell r="Z2">
            <v>23</v>
          </cell>
          <cell r="AA2">
            <v>24</v>
          </cell>
          <cell r="AB2">
            <v>25</v>
          </cell>
          <cell r="AC2">
            <v>26</v>
          </cell>
          <cell r="AD2">
            <v>27</v>
          </cell>
          <cell r="AE2">
            <v>28</v>
          </cell>
          <cell r="AF2">
            <v>29</v>
          </cell>
          <cell r="AG2">
            <v>30</v>
          </cell>
        </row>
        <row r="4">
          <cell r="D4">
            <v>685.83030703888335</v>
          </cell>
          <cell r="E4">
            <v>1923.1451746024225</v>
          </cell>
          <cell r="F4">
            <v>1950.4867644199769</v>
          </cell>
          <cell r="G4">
            <v>2020.985195206302</v>
          </cell>
          <cell r="H4">
            <v>2097.6598713718176</v>
          </cell>
          <cell r="I4">
            <v>2132.0857754505487</v>
          </cell>
          <cell r="J4">
            <v>2160.3971053247446</v>
          </cell>
          <cell r="K4">
            <v>2195.7740995363315</v>
          </cell>
          <cell r="L4">
            <v>2231.1510937479175</v>
          </cell>
          <cell r="M4">
            <v>2267.6001180871281</v>
          </cell>
          <cell r="N4">
            <v>2285.6205404118168</v>
          </cell>
          <cell r="O4">
            <v>2303.640962736506</v>
          </cell>
          <cell r="P4">
            <v>2337.2300449567947</v>
          </cell>
          <cell r="Q4">
            <v>2375.8844249926024</v>
          </cell>
          <cell r="R4">
            <v>2415.6382478300625</v>
          </cell>
          <cell r="S4">
            <v>2450.0436162681217</v>
          </cell>
          <cell r="T4">
            <v>2484.4489847061805</v>
          </cell>
          <cell r="U4">
            <v>2519.8969400666047</v>
          </cell>
          <cell r="V4">
            <v>2519.8969400666047</v>
          </cell>
          <cell r="W4">
            <v>2519.8969400666047</v>
          </cell>
          <cell r="X4">
            <v>2519.8969400666047</v>
          </cell>
          <cell r="Y4">
            <v>2519.8969400666047</v>
          </cell>
          <cell r="Z4">
            <v>2519.8969400666047</v>
          </cell>
          <cell r="AA4">
            <v>2519.8969400666047</v>
          </cell>
          <cell r="AB4">
            <v>2519.8969400666047</v>
          </cell>
          <cell r="AC4">
            <v>2519.8969400666047</v>
          </cell>
          <cell r="AD4">
            <v>2519.8969400666047</v>
          </cell>
          <cell r="AE4">
            <v>2519.8969400666047</v>
          </cell>
          <cell r="AF4">
            <v>2519.8969400666047</v>
          </cell>
          <cell r="AG4">
            <v>2519.8969400666047</v>
          </cell>
        </row>
        <row r="5">
          <cell r="D5">
            <v>683.92000000000007</v>
          </cell>
          <cell r="E5">
            <v>1841.8520000000001</v>
          </cell>
          <cell r="F5">
            <v>1841.8520000000001</v>
          </cell>
          <cell r="G5">
            <v>1841.8520000000001</v>
          </cell>
          <cell r="H5">
            <v>1841.8520000000001</v>
          </cell>
          <cell r="I5">
            <v>1841.8520000000001</v>
          </cell>
          <cell r="J5">
            <v>1841.8520000000001</v>
          </cell>
          <cell r="K5">
            <v>1841.8520000000001</v>
          </cell>
          <cell r="L5">
            <v>1841.8520000000001</v>
          </cell>
          <cell r="M5">
            <v>1841.8520000000001</v>
          </cell>
          <cell r="N5">
            <v>1841.8520000000001</v>
          </cell>
          <cell r="O5">
            <v>1841.8520000000001</v>
          </cell>
          <cell r="P5">
            <v>1841.8520000000001</v>
          </cell>
          <cell r="Q5">
            <v>1841.8520000000001</v>
          </cell>
          <cell r="R5">
            <v>1841.8520000000001</v>
          </cell>
          <cell r="S5">
            <v>1841.8520000000001</v>
          </cell>
          <cell r="T5">
            <v>1841.8520000000001</v>
          </cell>
          <cell r="U5">
            <v>1841.8520000000001</v>
          </cell>
          <cell r="V5">
            <v>1841.8520000000001</v>
          </cell>
          <cell r="W5">
            <v>1841.8520000000001</v>
          </cell>
          <cell r="X5">
            <v>1841.8520000000001</v>
          </cell>
          <cell r="Y5">
            <v>1841.8520000000001</v>
          </cell>
          <cell r="Z5">
            <v>1841.8520000000001</v>
          </cell>
          <cell r="AA5">
            <v>1841.8520000000001</v>
          </cell>
          <cell r="AB5">
            <v>1841.8520000000001</v>
          </cell>
          <cell r="AC5">
            <v>1841.8520000000001</v>
          </cell>
          <cell r="AD5">
            <v>1841.8520000000001</v>
          </cell>
          <cell r="AE5">
            <v>1841.8520000000001</v>
          </cell>
          <cell r="AF5">
            <v>1841.8520000000001</v>
          </cell>
          <cell r="AG5">
            <v>1841.8520000000001</v>
          </cell>
        </row>
        <row r="6">
          <cell r="D6">
            <v>1.7112471054882159</v>
          </cell>
          <cell r="E6">
            <v>13.381624047967268</v>
          </cell>
          <cell r="F6">
            <v>37.874135190096524</v>
          </cell>
          <cell r="G6">
            <v>101.02641027938499</v>
          </cell>
          <cell r="H6">
            <v>169.71134677482274</v>
          </cell>
          <cell r="I6">
            <v>200.54996460401819</v>
          </cell>
          <cell r="J6">
            <v>225.91116587355955</v>
          </cell>
          <cell r="K6">
            <v>257.60176728643017</v>
          </cell>
          <cell r="L6">
            <v>289.29236869930077</v>
          </cell>
          <cell r="M6">
            <v>321.94329136710678</v>
          </cell>
          <cell r="N6">
            <v>338.0859296525345</v>
          </cell>
          <cell r="O6">
            <v>354.22856793796223</v>
          </cell>
          <cell r="P6">
            <v>384.31756334839451</v>
          </cell>
          <cell r="Q6">
            <v>418.94403679183915</v>
          </cell>
          <cell r="R6">
            <v>454.55538767837731</v>
          </cell>
          <cell r="S6">
            <v>485.3756097445127</v>
          </cell>
          <cell r="T6">
            <v>516.19583181064809</v>
          </cell>
          <cell r="U6">
            <v>547.94999999999959</v>
          </cell>
          <cell r="V6">
            <v>547.94999999999959</v>
          </cell>
          <cell r="W6">
            <v>547.94999999999959</v>
          </cell>
          <cell r="X6">
            <v>547.94999999999959</v>
          </cell>
          <cell r="Y6">
            <v>547.94999999999959</v>
          </cell>
          <cell r="Z6">
            <v>547.94999999999959</v>
          </cell>
          <cell r="AA6">
            <v>547.94999999999959</v>
          </cell>
          <cell r="AB6">
            <v>547.94999999999959</v>
          </cell>
          <cell r="AC6">
            <v>547.94999999999959</v>
          </cell>
          <cell r="AD6">
            <v>547.94999999999959</v>
          </cell>
          <cell r="AE6">
            <v>547.94999999999959</v>
          </cell>
          <cell r="AF6">
            <v>547.94999999999959</v>
          </cell>
          <cell r="AG6">
            <v>547.94999999999959</v>
          </cell>
        </row>
        <row r="7">
          <cell r="D7">
            <v>3.1229986412778851E-3</v>
          </cell>
          <cell r="E7">
            <v>2.1298251560323132E-2</v>
          </cell>
          <cell r="F7">
            <v>4.4698441723020843E-2</v>
          </cell>
          <cell r="G7">
            <v>0.11525189358388269</v>
          </cell>
          <cell r="H7">
            <v>0.12534891230119136</v>
          </cell>
          <cell r="I7">
            <v>5.6279985088412185E-2</v>
          </cell>
          <cell r="J7">
            <v>4.6283787333773842E-2</v>
          </cell>
          <cell r="K7">
            <v>5.7834841523625564E-2</v>
          </cell>
          <cell r="L7">
            <v>5.7834841523625564E-2</v>
          </cell>
          <cell r="M7">
            <v>5.9587412478886853E-2</v>
          </cell>
          <cell r="N7">
            <v>2.946005709540599E-2</v>
          </cell>
          <cell r="O7">
            <v>2.946005709540599E-2</v>
          </cell>
          <cell r="P7">
            <v>5.4911936144597724E-2</v>
          </cell>
          <cell r="Q7">
            <v>6.3192761097626837E-2</v>
          </cell>
          <cell r="R7">
            <v>6.4990146704148571E-2</v>
          </cell>
          <cell r="S7">
            <v>5.6246413114582325E-2</v>
          </cell>
          <cell r="T7">
            <v>5.6246413114582325E-2</v>
          </cell>
          <cell r="U7">
            <v>5.7950849875630178E-2</v>
          </cell>
          <cell r="V7">
            <v>0</v>
          </cell>
          <cell r="W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</row>
        <row r="10">
          <cell r="D10">
            <v>0.19905993339505243</v>
          </cell>
          <cell r="E10">
            <v>67.911550554455005</v>
          </cell>
          <cell r="F10">
            <v>70.760629229880351</v>
          </cell>
          <cell r="G10">
            <v>78.10678492691703</v>
          </cell>
          <cell r="H10">
            <v>86.096524596994968</v>
          </cell>
          <cell r="I10">
            <v>89.683810846530363</v>
          </cell>
          <cell r="J10">
            <v>92.633939451185114</v>
          </cell>
          <cell r="K10">
            <v>96.320332249901014</v>
          </cell>
          <cell r="L10">
            <v>100.00672504861691</v>
          </cell>
          <cell r="M10">
            <v>103.80482672002117</v>
          </cell>
          <cell r="N10">
            <v>105.68261075928234</v>
          </cell>
          <cell r="O10">
            <v>107.56039479854351</v>
          </cell>
          <cell r="P10">
            <v>111.06048160840017</v>
          </cell>
          <cell r="Q10">
            <v>115.08838820076291</v>
          </cell>
          <cell r="R10">
            <v>119.23086015168533</v>
          </cell>
          <cell r="S10">
            <v>122.81600652360881</v>
          </cell>
          <cell r="T10">
            <v>126.40115289553228</v>
          </cell>
          <cell r="U10">
            <v>130.09494006660495</v>
          </cell>
          <cell r="V10">
            <v>130.09494006660495</v>
          </cell>
          <cell r="W10">
            <v>130.09494006660495</v>
          </cell>
          <cell r="X10">
            <v>130.09494006660495</v>
          </cell>
          <cell r="Y10">
            <v>130.09494006660495</v>
          </cell>
          <cell r="Z10">
            <v>130.09494006660495</v>
          </cell>
          <cell r="AA10">
            <v>130.09494006660495</v>
          </cell>
          <cell r="AB10">
            <v>130.09494006660495</v>
          </cell>
          <cell r="AC10">
            <v>130.09494006660495</v>
          </cell>
          <cell r="AD10">
            <v>130.09494006660495</v>
          </cell>
          <cell r="AE10">
            <v>130.09494006660495</v>
          </cell>
          <cell r="AF10">
            <v>130.09494006660495</v>
          </cell>
          <cell r="AG10">
            <v>130.09494006660495</v>
          </cell>
        </row>
        <row r="11">
          <cell r="D11">
            <v>0.19905993339505243</v>
          </cell>
          <cell r="E11">
            <v>1.3575505544549966</v>
          </cell>
          <cell r="F11">
            <v>2.849078675425349</v>
          </cell>
          <cell r="G11">
            <v>7.3461556970366839</v>
          </cell>
          <cell r="H11">
            <v>7.9897396700779382</v>
          </cell>
          <cell r="I11">
            <v>3.587286249535393</v>
          </cell>
          <cell r="J11">
            <v>2.9501286046547452</v>
          </cell>
          <cell r="K11">
            <v>3.686392798715894</v>
          </cell>
          <cell r="L11">
            <v>3.686392798715894</v>
          </cell>
          <cell r="M11">
            <v>3.7981016714042486</v>
          </cell>
          <cell r="N11">
            <v>1.877784039261178</v>
          </cell>
          <cell r="O11">
            <v>1.877784039261178</v>
          </cell>
          <cell r="P11">
            <v>3.5000868098566595</v>
          </cell>
          <cell r="Q11">
            <v>4.0279065923627355</v>
          </cell>
          <cell r="R11">
            <v>4.1424719509224301</v>
          </cell>
          <cell r="S11">
            <v>3.5851463719234777</v>
          </cell>
          <cell r="T11">
            <v>3.5851463719234777</v>
          </cell>
          <cell r="U11">
            <v>3.693787171072668</v>
          </cell>
          <cell r="V11">
            <v>0</v>
          </cell>
          <cell r="W11">
            <v>0</v>
          </cell>
        </row>
        <row r="12">
          <cell r="D12">
            <v>11</v>
          </cell>
          <cell r="E12">
            <v>84.042596503120649</v>
          </cell>
          <cell r="F12">
            <v>84.131993386566691</v>
          </cell>
          <cell r="G12">
            <v>84.362497173734454</v>
          </cell>
          <cell r="H12">
            <v>84.613194998336837</v>
          </cell>
          <cell r="I12">
            <v>84.725754968513655</v>
          </cell>
          <cell r="J12">
            <v>84.818322543181196</v>
          </cell>
          <cell r="K12">
            <v>84.93399222622844</v>
          </cell>
          <cell r="L12">
            <v>85.049661909275684</v>
          </cell>
          <cell r="M12">
            <v>85.168836734233452</v>
          </cell>
          <cell r="N12">
            <v>85.227756848424264</v>
          </cell>
          <cell r="O12">
            <v>85.286676962615076</v>
          </cell>
          <cell r="P12">
            <v>85.396500834904273</v>
          </cell>
          <cell r="Q12">
            <v>85.522886357099523</v>
          </cell>
          <cell r="R12">
            <v>85.652866650507818</v>
          </cell>
          <cell r="S12">
            <v>85.765359476736975</v>
          </cell>
          <cell r="T12">
            <v>85.877852302966133</v>
          </cell>
          <cell r="U12">
            <v>85.993754002717395</v>
          </cell>
          <cell r="V12">
            <v>85.993754002717395</v>
          </cell>
          <cell r="W12">
            <v>85.993754002717395</v>
          </cell>
          <cell r="X12">
            <v>85.993754002717395</v>
          </cell>
          <cell r="Y12">
            <v>85.993754002717395</v>
          </cell>
          <cell r="Z12">
            <v>85.993754002717395</v>
          </cell>
          <cell r="AA12">
            <v>85.993754002717395</v>
          </cell>
          <cell r="AB12">
            <v>85.993754002717395</v>
          </cell>
          <cell r="AC12">
            <v>85.993754002717395</v>
          </cell>
          <cell r="AD12">
            <v>85.993754002717395</v>
          </cell>
          <cell r="AE12">
            <v>85.993754002717395</v>
          </cell>
          <cell r="AF12">
            <v>85.993754002717395</v>
          </cell>
          <cell r="AG12">
            <v>85.993754002717395</v>
          </cell>
        </row>
        <row r="13">
          <cell r="D13">
            <v>6.2459972825557701E-3</v>
          </cell>
          <cell r="E13">
            <v>4.2596503120646265E-2</v>
          </cell>
          <cell r="F13">
            <v>8.9396883446041686E-2</v>
          </cell>
          <cell r="G13">
            <v>0.23050378716776537</v>
          </cell>
          <cell r="H13">
            <v>0.25069782460238271</v>
          </cell>
          <cell r="I13">
            <v>0.11255997017682437</v>
          </cell>
          <cell r="J13">
            <v>9.2567574667547683E-2</v>
          </cell>
          <cell r="K13">
            <v>0.11566968304725113</v>
          </cell>
          <cell r="L13">
            <v>0.11566968304725113</v>
          </cell>
          <cell r="M13">
            <v>0.11917482495777371</v>
          </cell>
          <cell r="N13">
            <v>5.892011419081198E-2</v>
          </cell>
          <cell r="O13">
            <v>5.892011419081198E-2</v>
          </cell>
          <cell r="P13">
            <v>0.10982387228919545</v>
          </cell>
          <cell r="Q13">
            <v>0.12638552219525367</v>
          </cell>
          <cell r="R13">
            <v>0.12998029340829714</v>
          </cell>
          <cell r="S13">
            <v>0.11249282622916465</v>
          </cell>
          <cell r="T13">
            <v>0.11249282622916465</v>
          </cell>
          <cell r="U13">
            <v>0.11590169975126036</v>
          </cell>
          <cell r="V13">
            <v>0</v>
          </cell>
          <cell r="W13">
            <v>0</v>
          </cell>
        </row>
        <row r="14">
          <cell r="D14">
            <v>5</v>
          </cell>
          <cell r="E14">
            <v>24.127789509361939</v>
          </cell>
          <cell r="F14">
            <v>24.395980159700063</v>
          </cell>
          <cell r="G14">
            <v>25.087491521203358</v>
          </cell>
          <cell r="H14">
            <v>25.839584995010505</v>
          </cell>
          <cell r="I14">
            <v>26.177264905540977</v>
          </cell>
          <cell r="J14">
            <v>26.454967629543621</v>
          </cell>
          <cell r="K14">
            <v>26.801976678685374</v>
          </cell>
          <cell r="L14">
            <v>27.148985727827128</v>
          </cell>
          <cell r="M14">
            <v>27.506510202700451</v>
          </cell>
          <cell r="N14">
            <v>27.683270545272887</v>
          </cell>
          <cell r="O14">
            <v>27.860030887845323</v>
          </cell>
          <cell r="P14">
            <v>28.189502504712909</v>
          </cell>
          <cell r="Q14">
            <v>28.568659071298669</v>
          </cell>
          <cell r="R14">
            <v>28.95859995152356</v>
          </cell>
          <cell r="S14">
            <v>29.296078430211054</v>
          </cell>
          <cell r="T14">
            <v>29.633556908898548</v>
          </cell>
          <cell r="U14">
            <v>29.981262008152328</v>
          </cell>
          <cell r="V14">
            <v>29.981262008152328</v>
          </cell>
          <cell r="W14">
            <v>29.981262008152328</v>
          </cell>
          <cell r="X14">
            <v>29.981262008152328</v>
          </cell>
          <cell r="Y14">
            <v>29.981262008152328</v>
          </cell>
          <cell r="Z14">
            <v>29.981262008152328</v>
          </cell>
          <cell r="AA14">
            <v>29.981262008152328</v>
          </cell>
          <cell r="AB14">
            <v>29.981262008152328</v>
          </cell>
          <cell r="AC14">
            <v>29.981262008152328</v>
          </cell>
          <cell r="AD14">
            <v>29.981262008152328</v>
          </cell>
          <cell r="AE14">
            <v>29.981262008152328</v>
          </cell>
          <cell r="AF14">
            <v>29.981262008152328</v>
          </cell>
          <cell r="AG14">
            <v>29.981262008152328</v>
          </cell>
        </row>
        <row r="15">
          <cell r="D15">
            <v>1.873799184766731E-2</v>
          </cell>
          <cell r="E15">
            <v>0.12778950936193878</v>
          </cell>
          <cell r="F15">
            <v>0.26819065033812506</v>
          </cell>
          <cell r="G15">
            <v>0.69151136150329617</v>
          </cell>
          <cell r="H15">
            <v>0.75209347380714808</v>
          </cell>
          <cell r="I15">
            <v>0.33767991053047308</v>
          </cell>
          <cell r="J15">
            <v>0.27770272400264306</v>
          </cell>
          <cell r="K15">
            <v>0.3470090491417534</v>
          </cell>
          <cell r="L15">
            <v>0.3470090491417534</v>
          </cell>
          <cell r="M15">
            <v>0.35752447487332112</v>
          </cell>
          <cell r="N15">
            <v>0.17676034257243595</v>
          </cell>
          <cell r="O15">
            <v>0.17676034257243595</v>
          </cell>
          <cell r="P15">
            <v>0.32947161686758636</v>
          </cell>
          <cell r="Q15">
            <v>0.37915656658576102</v>
          </cell>
          <cell r="R15">
            <v>0.38994088022489143</v>
          </cell>
          <cell r="S15">
            <v>0.33747847868749392</v>
          </cell>
          <cell r="T15">
            <v>0.33747847868749392</v>
          </cell>
          <cell r="U15">
            <v>0.34770509925378107</v>
          </cell>
          <cell r="V15">
            <v>0</v>
          </cell>
          <cell r="W15">
            <v>0</v>
          </cell>
        </row>
        <row r="16">
          <cell r="D16">
            <v>3</v>
          </cell>
          <cell r="E16">
            <v>9.3620702765254933</v>
          </cell>
          <cell r="F16">
            <v>10.121943785816848</v>
          </cell>
          <cell r="G16">
            <v>12.081225976742854</v>
          </cell>
          <cell r="H16">
            <v>14.212157485863106</v>
          </cell>
          <cell r="I16">
            <v>15.168917232366113</v>
          </cell>
          <cell r="J16">
            <v>15.955741617040267</v>
          </cell>
          <cell r="K16">
            <v>16.938933922941903</v>
          </cell>
          <cell r="L16">
            <v>17.922126228843538</v>
          </cell>
          <cell r="M16">
            <v>18.935112240984616</v>
          </cell>
          <cell r="N16">
            <v>19.435933211606518</v>
          </cell>
          <cell r="O16">
            <v>19.93675418222842</v>
          </cell>
          <cell r="P16">
            <v>20.870257096686579</v>
          </cell>
          <cell r="Q16">
            <v>21.944534035346237</v>
          </cell>
          <cell r="R16">
            <v>23.049366529316764</v>
          </cell>
          <cell r="S16">
            <v>24.005555552264664</v>
          </cell>
          <cell r="T16">
            <v>24.961744575212563</v>
          </cell>
          <cell r="U16">
            <v>25.946909023098275</v>
          </cell>
          <cell r="V16">
            <v>25.946909023098275</v>
          </cell>
          <cell r="W16">
            <v>25.946909023098275</v>
          </cell>
          <cell r="X16">
            <v>25.946909023098275</v>
          </cell>
          <cell r="Y16">
            <v>25.946909023098275</v>
          </cell>
          <cell r="Z16">
            <v>25.946909023098275</v>
          </cell>
          <cell r="AA16">
            <v>25.946909023098275</v>
          </cell>
          <cell r="AB16">
            <v>25.946909023098275</v>
          </cell>
          <cell r="AC16">
            <v>25.946909023098275</v>
          </cell>
          <cell r="AD16">
            <v>25.946909023098275</v>
          </cell>
          <cell r="AE16">
            <v>25.946909023098275</v>
          </cell>
          <cell r="AF16">
            <v>25.946909023098275</v>
          </cell>
          <cell r="AG16">
            <v>25.946909023098275</v>
          </cell>
        </row>
        <row r="17">
          <cell r="D17">
            <v>5.3090976901724048E-2</v>
          </cell>
          <cell r="E17">
            <v>0.36207027652549323</v>
          </cell>
          <cell r="F17">
            <v>0.75987350929135433</v>
          </cell>
          <cell r="G17">
            <v>1.9592821909260056</v>
          </cell>
          <cell r="H17">
            <v>2.130931509120253</v>
          </cell>
          <cell r="I17">
            <v>0.9567597465030071</v>
          </cell>
          <cell r="J17">
            <v>0.78682438467415527</v>
          </cell>
          <cell r="K17">
            <v>0.98319230590163464</v>
          </cell>
          <cell r="L17">
            <v>0.98319230590163464</v>
          </cell>
          <cell r="M17">
            <v>1.0129860121410765</v>
          </cell>
          <cell r="N17">
            <v>0.50082097062190178</v>
          </cell>
          <cell r="O17">
            <v>0.50082097062190178</v>
          </cell>
          <cell r="P17">
            <v>0.93350291445816136</v>
          </cell>
          <cell r="Q17">
            <v>1.0742769386596562</v>
          </cell>
          <cell r="R17">
            <v>1.1048324939705256</v>
          </cell>
          <cell r="S17">
            <v>0.95618902294789954</v>
          </cell>
          <cell r="T17">
            <v>0.95618902294789954</v>
          </cell>
          <cell r="U17">
            <v>0.985164447885713</v>
          </cell>
          <cell r="V17">
            <v>0</v>
          </cell>
          <cell r="W17">
            <v>0</v>
          </cell>
        </row>
        <row r="18">
          <cell r="D18">
            <v>1</v>
          </cell>
          <cell r="E18">
            <v>7.1064912578016157</v>
          </cell>
          <cell r="F18">
            <v>7.3299834664167198</v>
          </cell>
          <cell r="G18">
            <v>7.9062429343361336</v>
          </cell>
          <cell r="H18">
            <v>8.5329874958420895</v>
          </cell>
          <cell r="I18">
            <v>8.8143874212841506</v>
          </cell>
          <cell r="J18">
            <v>9.045806357953019</v>
          </cell>
          <cell r="K18">
            <v>9.3349805655711471</v>
          </cell>
          <cell r="L18">
            <v>9.6241547731892751</v>
          </cell>
          <cell r="M18">
            <v>9.9220918355837089</v>
          </cell>
          <cell r="N18">
            <v>10.069392121060739</v>
          </cell>
          <cell r="O18">
            <v>10.216692406537769</v>
          </cell>
          <cell r="P18">
            <v>10.491252087260758</v>
          </cell>
          <cell r="Q18">
            <v>10.807215892748893</v>
          </cell>
          <cell r="R18">
            <v>11.132166626269635</v>
          </cell>
          <cell r="S18">
            <v>11.413398691842547</v>
          </cell>
          <cell r="T18">
            <v>11.694630757415458</v>
          </cell>
          <cell r="U18">
            <v>11.984385006793609</v>
          </cell>
          <cell r="V18">
            <v>11.984385006793609</v>
          </cell>
          <cell r="W18">
            <v>11.984385006793609</v>
          </cell>
          <cell r="X18">
            <v>11.984385006793609</v>
          </cell>
          <cell r="Y18">
            <v>11.984385006793609</v>
          </cell>
          <cell r="Z18">
            <v>11.984385006793609</v>
          </cell>
          <cell r="AA18">
            <v>11.984385006793609</v>
          </cell>
          <cell r="AB18">
            <v>11.984385006793609</v>
          </cell>
          <cell r="AC18">
            <v>11.984385006793609</v>
          </cell>
          <cell r="AD18">
            <v>11.984385006793609</v>
          </cell>
          <cell r="AE18">
            <v>11.984385006793609</v>
          </cell>
          <cell r="AF18">
            <v>11.984385006793609</v>
          </cell>
          <cell r="AG18">
            <v>11.984385006793609</v>
          </cell>
        </row>
        <row r="19">
          <cell r="D19">
            <v>1.5614993206389425E-2</v>
          </cell>
          <cell r="E19">
            <v>0.10649125780161567</v>
          </cell>
          <cell r="F19">
            <v>0.22349220861510422</v>
          </cell>
          <cell r="G19">
            <v>0.5762594679194134</v>
          </cell>
          <cell r="H19">
            <v>0.62674456150595681</v>
          </cell>
          <cell r="I19">
            <v>0.28139992544206094</v>
          </cell>
          <cell r="J19">
            <v>0.2314189366688692</v>
          </cell>
          <cell r="K19">
            <v>0.28917420761812784</v>
          </cell>
          <cell r="L19">
            <v>0.28917420761812784</v>
          </cell>
          <cell r="M19">
            <v>0.29793706239443429</v>
          </cell>
          <cell r="N19">
            <v>0.14730028547702995</v>
          </cell>
          <cell r="O19">
            <v>0.14730028547702995</v>
          </cell>
          <cell r="P19">
            <v>0.27455968072298864</v>
          </cell>
          <cell r="Q19">
            <v>0.31596380548813419</v>
          </cell>
          <cell r="R19">
            <v>0.32495073352074288</v>
          </cell>
          <cell r="S19">
            <v>0.28123206557291164</v>
          </cell>
          <cell r="T19">
            <v>0.28123206557291164</v>
          </cell>
          <cell r="U19">
            <v>0.28975424937815086</v>
          </cell>
          <cell r="V19">
            <v>0</v>
          </cell>
          <cell r="W19">
            <v>0</v>
          </cell>
        </row>
        <row r="20">
          <cell r="D20">
            <v>0</v>
          </cell>
          <cell r="E20">
            <v>19.766737056171632</v>
          </cell>
          <cell r="F20">
            <v>21.375880958200383</v>
          </cell>
          <cell r="G20">
            <v>25.524949127220161</v>
          </cell>
          <cell r="H20">
            <v>30.037509970063049</v>
          </cell>
          <cell r="I20">
            <v>32.063589433245888</v>
          </cell>
          <cell r="J20">
            <v>33.729805777261745</v>
          </cell>
          <cell r="K20">
            <v>35.811860072112268</v>
          </cell>
          <cell r="L20">
            <v>37.89391436696279</v>
          </cell>
          <cell r="M20">
            <v>40.039061216202718</v>
          </cell>
          <cell r="N20">
            <v>41.099623271637334</v>
          </cell>
          <cell r="O20">
            <v>42.16018532707195</v>
          </cell>
          <cell r="P20">
            <v>44.137015028277467</v>
          </cell>
          <cell r="Q20">
            <v>46.411954427792033</v>
          </cell>
          <cell r="R20">
            <v>48.751599709141381</v>
          </cell>
          <cell r="S20">
            <v>50.776470581266345</v>
          </cell>
          <cell r="T20">
            <v>52.801341453391309</v>
          </cell>
          <cell r="U20">
            <v>54.887572048913995</v>
          </cell>
          <cell r="V20">
            <v>54.887572048913995</v>
          </cell>
          <cell r="W20">
            <v>54.887572048913995</v>
          </cell>
          <cell r="X20">
            <v>54.887572048913995</v>
          </cell>
          <cell r="Y20">
            <v>54.887572048913995</v>
          </cell>
          <cell r="Z20">
            <v>54.887572048913995</v>
          </cell>
          <cell r="AA20">
            <v>54.887572048913995</v>
          </cell>
          <cell r="AB20">
            <v>54.887572048913995</v>
          </cell>
          <cell r="AC20">
            <v>54.887572048913995</v>
          </cell>
          <cell r="AD20">
            <v>54.887572048913995</v>
          </cell>
          <cell r="AE20">
            <v>54.887572048913995</v>
          </cell>
          <cell r="AF20">
            <v>54.887572048913995</v>
          </cell>
          <cell r="AG20">
            <v>54.887572048913995</v>
          </cell>
        </row>
        <row r="21">
          <cell r="D21">
            <v>0.11242795108600387</v>
          </cell>
          <cell r="E21">
            <v>0.76673705617163279</v>
          </cell>
          <cell r="F21">
            <v>1.6091439020287504</v>
          </cell>
          <cell r="G21">
            <v>4.1490681690197766</v>
          </cell>
          <cell r="H21">
            <v>4.5125608428428885</v>
          </cell>
          <cell r="I21">
            <v>2.0260794631828385</v>
          </cell>
          <cell r="J21">
            <v>1.6662163440158584</v>
          </cell>
          <cell r="K21">
            <v>2.0820542948505203</v>
          </cell>
          <cell r="L21">
            <v>2.0820542948505203</v>
          </cell>
          <cell r="M21">
            <v>2.1451468492399268</v>
          </cell>
          <cell r="N21">
            <v>1.0605620554346156</v>
          </cell>
          <cell r="O21">
            <v>1.0605620554346156</v>
          </cell>
          <cell r="P21">
            <v>1.976829701205518</v>
          </cell>
          <cell r="Q21">
            <v>2.2749393995145661</v>
          </cell>
          <cell r="R21">
            <v>2.3396452813493487</v>
          </cell>
          <cell r="S21">
            <v>2.0248708721249637</v>
          </cell>
          <cell r="T21">
            <v>2.0248708721249637</v>
          </cell>
          <cell r="U21">
            <v>2.0862305955226863</v>
          </cell>
          <cell r="V21">
            <v>0</v>
          </cell>
          <cell r="W21">
            <v>0</v>
          </cell>
        </row>
        <row r="24">
          <cell r="D24">
            <v>683.92000000000007</v>
          </cell>
          <cell r="E24">
            <v>1841.8520000000001</v>
          </cell>
          <cell r="F24">
            <v>1841.8520000000001</v>
          </cell>
          <cell r="G24">
            <v>1841.8520000000001</v>
          </cell>
          <cell r="H24">
            <v>1841.8520000000001</v>
          </cell>
          <cell r="I24">
            <v>1841.8520000000001</v>
          </cell>
          <cell r="J24">
            <v>1841.8520000000001</v>
          </cell>
          <cell r="K24">
            <v>1841.8520000000001</v>
          </cell>
          <cell r="L24">
            <v>1841.8520000000001</v>
          </cell>
          <cell r="M24">
            <v>1841.8520000000001</v>
          </cell>
          <cell r="N24">
            <v>1841.8520000000001</v>
          </cell>
          <cell r="O24">
            <v>1841.8520000000001</v>
          </cell>
          <cell r="P24">
            <v>1841.8520000000001</v>
          </cell>
          <cell r="Q24">
            <v>1841.8520000000001</v>
          </cell>
          <cell r="R24">
            <v>1841.8520000000001</v>
          </cell>
          <cell r="S24">
            <v>1841.8520000000001</v>
          </cell>
          <cell r="T24">
            <v>1841.8520000000001</v>
          </cell>
          <cell r="U24">
            <v>1841.8520000000001</v>
          </cell>
          <cell r="V24">
            <v>1841.8520000000001</v>
          </cell>
          <cell r="W24">
            <v>1841.8520000000001</v>
          </cell>
          <cell r="X24">
            <v>1841.8520000000001</v>
          </cell>
          <cell r="Y24">
            <v>1841.8520000000001</v>
          </cell>
          <cell r="Z24">
            <v>1841.8520000000001</v>
          </cell>
          <cell r="AA24">
            <v>1841.8520000000001</v>
          </cell>
          <cell r="AB24">
            <v>1841.8520000000001</v>
          </cell>
          <cell r="AC24">
            <v>1841.8520000000001</v>
          </cell>
          <cell r="AD24">
            <v>1841.8520000000001</v>
          </cell>
          <cell r="AE24">
            <v>1841.8520000000001</v>
          </cell>
          <cell r="AF24">
            <v>1841.8520000000001</v>
          </cell>
          <cell r="AG24">
            <v>1841.8520000000001</v>
          </cell>
        </row>
        <row r="25">
          <cell r="D25">
            <v>1.7112471054882159</v>
          </cell>
          <cell r="E25">
            <v>13.381624047967268</v>
          </cell>
          <cell r="F25">
            <v>37.874135190096524</v>
          </cell>
          <cell r="G25">
            <v>101.02641027938499</v>
          </cell>
          <cell r="H25">
            <v>169.71134677482274</v>
          </cell>
          <cell r="I25">
            <v>200.54996460401819</v>
          </cell>
          <cell r="J25">
            <v>225.91116587355955</v>
          </cell>
          <cell r="K25">
            <v>257.60176728643017</v>
          </cell>
          <cell r="L25">
            <v>289.29236869930077</v>
          </cell>
          <cell r="M25">
            <v>321.94329136710678</v>
          </cell>
          <cell r="N25">
            <v>338.0859296525345</v>
          </cell>
          <cell r="O25">
            <v>354.22856793796223</v>
          </cell>
          <cell r="P25">
            <v>384.31756334839451</v>
          </cell>
          <cell r="Q25">
            <v>418.94403679183915</v>
          </cell>
          <cell r="R25">
            <v>454.55538767837731</v>
          </cell>
          <cell r="S25">
            <v>485.3756097445127</v>
          </cell>
          <cell r="T25">
            <v>516.19583181064809</v>
          </cell>
          <cell r="U25">
            <v>547.94999999999959</v>
          </cell>
          <cell r="V25">
            <v>547.94999999999959</v>
          </cell>
          <cell r="W25">
            <v>547.94999999999959</v>
          </cell>
          <cell r="X25">
            <v>547.94999999999959</v>
          </cell>
          <cell r="Y25">
            <v>547.94999999999959</v>
          </cell>
          <cell r="Z25">
            <v>547.94999999999959</v>
          </cell>
          <cell r="AA25">
            <v>547.94999999999959</v>
          </cell>
          <cell r="AB25">
            <v>547.94999999999959</v>
          </cell>
          <cell r="AC25">
            <v>547.94999999999959</v>
          </cell>
          <cell r="AD25">
            <v>547.94999999999959</v>
          </cell>
          <cell r="AE25">
            <v>547.94999999999959</v>
          </cell>
          <cell r="AF25">
            <v>547.94999999999959</v>
          </cell>
          <cell r="AG25">
            <v>547.94999999999959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D27">
            <v>0.15612270576173962</v>
          </cell>
          <cell r="E27">
            <v>53.263029099859061</v>
          </cell>
          <cell r="F27">
            <v>55.497561504995161</v>
          </cell>
          <cell r="G27">
            <v>61.259151418181027</v>
          </cell>
          <cell r="H27">
            <v>67.52550424142315</v>
          </cell>
          <cell r="I27">
            <v>70.33901284693377</v>
          </cell>
          <cell r="J27">
            <v>72.652798711564486</v>
          </cell>
          <cell r="K27">
            <v>75.544036583597361</v>
          </cell>
          <cell r="L27">
            <v>78.43527445563025</v>
          </cell>
          <cell r="M27">
            <v>81.414125596512605</v>
          </cell>
          <cell r="N27">
            <v>82.88687161850514</v>
          </cell>
          <cell r="O27">
            <v>84.359617640497675</v>
          </cell>
          <cell r="P27">
            <v>87.104735725468245</v>
          </cell>
          <cell r="Q27">
            <v>90.263822865858344</v>
          </cell>
          <cell r="R27">
            <v>93.512763616966808</v>
          </cell>
          <cell r="S27">
            <v>96.324593916466384</v>
          </cell>
          <cell r="T27">
            <v>99.13642421596596</v>
          </cell>
          <cell r="U27">
            <v>102.03346149423827</v>
          </cell>
          <cell r="V27">
            <v>102.03346149423827</v>
          </cell>
          <cell r="W27">
            <v>102.03346149423827</v>
          </cell>
          <cell r="X27">
            <v>102.03346149423827</v>
          </cell>
          <cell r="Y27">
            <v>102.03346149423827</v>
          </cell>
          <cell r="Z27">
            <v>102.03346149423827</v>
          </cell>
          <cell r="AA27">
            <v>102.03346149423827</v>
          </cell>
          <cell r="AB27">
            <v>102.03346149423827</v>
          </cell>
          <cell r="AC27">
            <v>102.03346149423827</v>
          </cell>
          <cell r="AD27">
            <v>102.03346149423827</v>
          </cell>
          <cell r="AE27">
            <v>102.03346149423827</v>
          </cell>
          <cell r="AF27">
            <v>102.03346149423827</v>
          </cell>
          <cell r="AG27">
            <v>102.03346149423827</v>
          </cell>
        </row>
        <row r="28">
          <cell r="D28">
            <v>0.86273</v>
          </cell>
          <cell r="E28">
            <v>6.5914608437397524</v>
          </cell>
          <cell r="F28">
            <v>6.5984722413084258</v>
          </cell>
          <cell r="G28">
            <v>6.6165506533359935</v>
          </cell>
          <cell r="H28">
            <v>6.6362128837195584</v>
          </cell>
          <cell r="I28">
            <v>6.6450409621805262</v>
          </cell>
          <cell r="J28">
            <v>6.6523010370617008</v>
          </cell>
          <cell r="K28">
            <v>6.6613730103030964</v>
          </cell>
          <cell r="L28">
            <v>6.6704449835444919</v>
          </cell>
          <cell r="M28">
            <v>6.6797918650659298</v>
          </cell>
          <cell r="N28">
            <v>6.6844129696219152</v>
          </cell>
          <cell r="O28">
            <v>6.6890340741779006</v>
          </cell>
          <cell r="P28">
            <v>6.697647560481542</v>
          </cell>
          <cell r="Q28">
            <v>6.7075599769873158</v>
          </cell>
          <cell r="R28">
            <v>6.7177543313993278</v>
          </cell>
          <cell r="S28">
            <v>6.7265771437604807</v>
          </cell>
          <cell r="T28">
            <v>6.7353999561216336</v>
          </cell>
          <cell r="U28">
            <v>6.7444901264331252</v>
          </cell>
          <cell r="V28">
            <v>6.7444901264331252</v>
          </cell>
          <cell r="W28">
            <v>6.7444901264331252</v>
          </cell>
          <cell r="X28">
            <v>6.7444901264331252</v>
          </cell>
          <cell r="Y28">
            <v>6.7444901264331252</v>
          </cell>
          <cell r="Z28">
            <v>6.7444901264331252</v>
          </cell>
          <cell r="AA28">
            <v>6.7444901264331252</v>
          </cell>
          <cell r="AB28">
            <v>6.7444901264331252</v>
          </cell>
          <cell r="AC28">
            <v>6.7444901264331252</v>
          </cell>
          <cell r="AD28">
            <v>6.7444901264331252</v>
          </cell>
          <cell r="AE28">
            <v>6.7444901264331252</v>
          </cell>
          <cell r="AF28">
            <v>6.7444901264331252</v>
          </cell>
          <cell r="AG28">
            <v>6.7444901264331252</v>
          </cell>
        </row>
        <row r="29">
          <cell r="D29">
            <v>1.6999999999999997</v>
          </cell>
          <cell r="E29">
            <v>8.2034484331830591</v>
          </cell>
          <cell r="F29">
            <v>8.2946332542980201</v>
          </cell>
          <cell r="G29">
            <v>8.5297471172091406</v>
          </cell>
          <cell r="H29">
            <v>8.7854588983035704</v>
          </cell>
          <cell r="I29">
            <v>8.9002700678839304</v>
          </cell>
          <cell r="J29">
            <v>8.9946889940448305</v>
          </cell>
          <cell r="K29">
            <v>9.1126720707530264</v>
          </cell>
          <cell r="L29">
            <v>9.2306551474612224</v>
          </cell>
          <cell r="M29">
            <v>9.3522134689181531</v>
          </cell>
          <cell r="N29">
            <v>9.4123119853927815</v>
          </cell>
          <cell r="O29">
            <v>9.4724105018674081</v>
          </cell>
          <cell r="P29">
            <v>9.5844308516023879</v>
          </cell>
          <cell r="Q29">
            <v>9.7133440842415464</v>
          </cell>
          <cell r="R29">
            <v>9.8459239835180092</v>
          </cell>
          <cell r="S29">
            <v>9.9606666662717576</v>
          </cell>
          <cell r="T29">
            <v>10.075409349025506</v>
          </cell>
          <cell r="U29">
            <v>10.193629082771791</v>
          </cell>
          <cell r="V29">
            <v>10.193629082771791</v>
          </cell>
          <cell r="W29">
            <v>10.193629082771791</v>
          </cell>
          <cell r="X29">
            <v>10.193629082771791</v>
          </cell>
          <cell r="Y29">
            <v>10.193629082771791</v>
          </cell>
          <cell r="Z29">
            <v>10.193629082771791</v>
          </cell>
          <cell r="AA29">
            <v>10.193629082771791</v>
          </cell>
          <cell r="AB29">
            <v>10.193629082771791</v>
          </cell>
          <cell r="AC29">
            <v>10.193629082771791</v>
          </cell>
          <cell r="AD29">
            <v>10.193629082771791</v>
          </cell>
          <cell r="AE29">
            <v>10.193629082771791</v>
          </cell>
          <cell r="AF29">
            <v>10.193629082771791</v>
          </cell>
          <cell r="AG29">
            <v>10.193629082771791</v>
          </cell>
        </row>
        <row r="30">
          <cell r="D30">
            <v>1.7399999999999998</v>
          </cell>
          <cell r="E30">
            <v>5.430000760384786</v>
          </cell>
          <cell r="F30">
            <v>5.8707273957737716</v>
          </cell>
          <cell r="G30">
            <v>7.0071110665108547</v>
          </cell>
          <cell r="H30">
            <v>8.2430513418006015</v>
          </cell>
          <cell r="I30">
            <v>8.7979719947723449</v>
          </cell>
          <cell r="J30">
            <v>9.254330137883354</v>
          </cell>
          <cell r="K30">
            <v>9.8245816753063036</v>
          </cell>
          <cell r="L30">
            <v>10.394833212729251</v>
          </cell>
          <cell r="M30">
            <v>10.982365099771076</v>
          </cell>
          <cell r="N30">
            <v>11.272841262731779</v>
          </cell>
          <cell r="O30">
            <v>11.563317425692482</v>
          </cell>
          <cell r="P30">
            <v>12.104749116078215</v>
          </cell>
          <cell r="Q30">
            <v>12.727829740500816</v>
          </cell>
          <cell r="R30">
            <v>13.368632587003722</v>
          </cell>
          <cell r="S30">
            <v>13.923222220313503</v>
          </cell>
          <cell r="T30">
            <v>14.477811853623285</v>
          </cell>
          <cell r="U30">
            <v>15.049207233396999</v>
          </cell>
          <cell r="V30">
            <v>15.049207233396999</v>
          </cell>
          <cell r="W30">
            <v>15.049207233396999</v>
          </cell>
          <cell r="X30">
            <v>15.049207233396999</v>
          </cell>
          <cell r="Y30">
            <v>15.049207233396999</v>
          </cell>
          <cell r="Z30">
            <v>15.049207233396999</v>
          </cell>
          <cell r="AA30">
            <v>15.049207233396999</v>
          </cell>
          <cell r="AB30">
            <v>15.049207233396999</v>
          </cell>
          <cell r="AC30">
            <v>15.049207233396999</v>
          </cell>
          <cell r="AD30">
            <v>15.049207233396999</v>
          </cell>
          <cell r="AE30">
            <v>15.049207233396999</v>
          </cell>
          <cell r="AF30">
            <v>15.049207233396999</v>
          </cell>
          <cell r="AG30">
            <v>15.049207233396999</v>
          </cell>
        </row>
        <row r="31">
          <cell r="D31">
            <v>0.51500000000000001</v>
          </cell>
          <cell r="E31">
            <v>3.6598429977678322</v>
          </cell>
          <cell r="F31">
            <v>3.7749414852046108</v>
          </cell>
          <cell r="G31">
            <v>4.0717151111831091</v>
          </cell>
          <cell r="H31">
            <v>4.3944885603586759</v>
          </cell>
          <cell r="I31">
            <v>4.5394095219613373</v>
          </cell>
          <cell r="J31">
            <v>4.658590274345805</v>
          </cell>
          <cell r="K31">
            <v>4.8075149912691408</v>
          </cell>
          <cell r="L31">
            <v>4.9564397081924767</v>
          </cell>
          <cell r="M31">
            <v>5.1098772953256102</v>
          </cell>
          <cell r="N31">
            <v>5.1857369423462805</v>
          </cell>
          <cell r="O31">
            <v>5.2615965893669507</v>
          </cell>
          <cell r="P31">
            <v>5.4029948249392907</v>
          </cell>
          <cell r="Q31">
            <v>5.5657161847656802</v>
          </cell>
          <cell r="R31">
            <v>5.7330658125288618</v>
          </cell>
          <cell r="S31">
            <v>5.8779003262989118</v>
          </cell>
          <cell r="T31">
            <v>6.0227348400689609</v>
          </cell>
          <cell r="U31">
            <v>6.1719582784987086</v>
          </cell>
          <cell r="V31">
            <v>6.1719582784987086</v>
          </cell>
          <cell r="W31">
            <v>6.1719582784987086</v>
          </cell>
          <cell r="X31">
            <v>6.1719582784987086</v>
          </cell>
          <cell r="Y31">
            <v>6.1719582784987086</v>
          </cell>
          <cell r="Z31">
            <v>6.1719582784987086</v>
          </cell>
          <cell r="AA31">
            <v>6.1719582784987086</v>
          </cell>
          <cell r="AB31">
            <v>6.1719582784987086</v>
          </cell>
          <cell r="AC31">
            <v>6.1719582784987086</v>
          </cell>
          <cell r="AD31">
            <v>6.1719582784987086</v>
          </cell>
          <cell r="AE31">
            <v>6.1719582784987086</v>
          </cell>
          <cell r="AF31">
            <v>6.1719582784987086</v>
          </cell>
          <cell r="AG31">
            <v>6.1719582784987086</v>
          </cell>
        </row>
        <row r="32">
          <cell r="D32">
            <v>0</v>
          </cell>
          <cell r="E32">
            <v>12.650711715949845</v>
          </cell>
          <cell r="F32">
            <v>13.680563813248245</v>
          </cell>
          <cell r="G32">
            <v>16.335967441420902</v>
          </cell>
          <cell r="H32">
            <v>19.224006380840351</v>
          </cell>
          <cell r="I32">
            <v>20.520697237277368</v>
          </cell>
          <cell r="J32">
            <v>21.587075697447517</v>
          </cell>
          <cell r="K32">
            <v>22.919590446151851</v>
          </cell>
          <cell r="L32">
            <v>24.252105194856185</v>
          </cell>
          <cell r="M32">
            <v>25.624999178369741</v>
          </cell>
          <cell r="N32">
            <v>26.303758893847895</v>
          </cell>
          <cell r="O32">
            <v>26.98251860932605</v>
          </cell>
          <cell r="P32">
            <v>28.247689618097581</v>
          </cell>
          <cell r="Q32">
            <v>29.703650833786902</v>
          </cell>
          <cell r="R32">
            <v>31.201023813850483</v>
          </cell>
          <cell r="S32">
            <v>32.496941172010459</v>
          </cell>
          <cell r="T32">
            <v>33.792858530170442</v>
          </cell>
          <cell r="U32">
            <v>35.128046111304961</v>
          </cell>
          <cell r="V32">
            <v>35.128046111304961</v>
          </cell>
          <cell r="W32">
            <v>35.128046111304961</v>
          </cell>
          <cell r="X32">
            <v>35.128046111304961</v>
          </cell>
          <cell r="Y32">
            <v>35.128046111304961</v>
          </cell>
          <cell r="Z32">
            <v>35.128046111304961</v>
          </cell>
          <cell r="AA32">
            <v>35.128046111304961</v>
          </cell>
          <cell r="AB32">
            <v>35.128046111304961</v>
          </cell>
          <cell r="AC32">
            <v>35.128046111304961</v>
          </cell>
          <cell r="AD32">
            <v>35.128046111304961</v>
          </cell>
          <cell r="AE32">
            <v>35.128046111304961</v>
          </cell>
          <cell r="AF32">
            <v>35.128046111304961</v>
          </cell>
          <cell r="AG32">
            <v>35.128046111304961</v>
          </cell>
        </row>
        <row r="34">
          <cell r="D34">
            <v>690</v>
          </cell>
          <cell r="E34">
            <v>1950</v>
          </cell>
          <cell r="F34">
            <v>1970</v>
          </cell>
          <cell r="G34">
            <v>2050</v>
          </cell>
          <cell r="H34">
            <v>2130</v>
          </cell>
          <cell r="I34">
            <v>2160</v>
          </cell>
          <cell r="J34">
            <v>2190</v>
          </cell>
          <cell r="K34">
            <v>2230</v>
          </cell>
          <cell r="L34">
            <v>2270</v>
          </cell>
          <cell r="M34">
            <v>2300</v>
          </cell>
          <cell r="N34">
            <v>2320</v>
          </cell>
          <cell r="O34">
            <v>2340</v>
          </cell>
          <cell r="P34">
            <v>2380</v>
          </cell>
          <cell r="Q34">
            <v>2420</v>
          </cell>
          <cell r="R34">
            <v>2460</v>
          </cell>
          <cell r="S34">
            <v>2490</v>
          </cell>
          <cell r="T34">
            <v>2530</v>
          </cell>
          <cell r="U34">
            <v>2570</v>
          </cell>
          <cell r="V34">
            <v>2570</v>
          </cell>
          <cell r="W34">
            <v>2570</v>
          </cell>
          <cell r="X34">
            <v>2570</v>
          </cell>
          <cell r="Y34">
            <v>2570</v>
          </cell>
          <cell r="Z34">
            <v>2570</v>
          </cell>
          <cell r="AA34">
            <v>2570</v>
          </cell>
          <cell r="AB34">
            <v>2570</v>
          </cell>
          <cell r="AC34">
            <v>2570</v>
          </cell>
          <cell r="AD34">
            <v>2570</v>
          </cell>
          <cell r="AE34">
            <v>2570</v>
          </cell>
          <cell r="AF34">
            <v>2570</v>
          </cell>
          <cell r="AG34">
            <v>2570</v>
          </cell>
        </row>
        <row r="36"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</row>
        <row r="37">
          <cell r="D37" t="str">
            <v>Fase 1</v>
          </cell>
          <cell r="E37" t="str">
            <v>Fase 2</v>
          </cell>
          <cell r="F37" t="str">
            <v>Fase 2</v>
          </cell>
          <cell r="G37" t="str">
            <v>Fase 2</v>
          </cell>
          <cell r="H37" t="str">
            <v>Fase 2</v>
          </cell>
          <cell r="I37" t="str">
            <v>Fase 2</v>
          </cell>
          <cell r="J37" t="str">
            <v>Fase 2</v>
          </cell>
          <cell r="K37" t="str">
            <v>Fase 3</v>
          </cell>
          <cell r="L37" t="str">
            <v>Fase 3</v>
          </cell>
          <cell r="M37" t="str">
            <v>Fase 3</v>
          </cell>
          <cell r="N37" t="str">
            <v>Fase 4</v>
          </cell>
          <cell r="O37" t="str">
            <v>Fase 4</v>
          </cell>
          <cell r="P37" t="str">
            <v>Fase 4</v>
          </cell>
          <cell r="Q37" t="str">
            <v>Fase 5</v>
          </cell>
          <cell r="R37" t="str">
            <v>Fase 5</v>
          </cell>
          <cell r="S37" t="str">
            <v>Fase 5</v>
          </cell>
          <cell r="T37" t="str">
            <v>Fase 5</v>
          </cell>
          <cell r="U37" t="str">
            <v>Fase 5</v>
          </cell>
          <cell r="V37" t="str">
            <v>Fase 6</v>
          </cell>
          <cell r="W37" t="str">
            <v>Fase 6</v>
          </cell>
          <cell r="X37" t="str">
            <v>Fase 6</v>
          </cell>
          <cell r="Y37" t="str">
            <v>Fase 6</v>
          </cell>
          <cell r="Z37" t="str">
            <v>Fase 6</v>
          </cell>
          <cell r="AA37" t="str">
            <v>Fase 6</v>
          </cell>
          <cell r="AB37" t="str">
            <v>Fase 6</v>
          </cell>
          <cell r="AC37" t="str">
            <v>Fase 6</v>
          </cell>
          <cell r="AD37" t="str">
            <v>Fase 6</v>
          </cell>
          <cell r="AE37" t="str">
            <v>Fase 6</v>
          </cell>
          <cell r="AF37" t="str">
            <v>Fase 6</v>
          </cell>
          <cell r="AG37" t="str">
            <v>Fase 6</v>
          </cell>
        </row>
        <row r="38">
          <cell r="D38">
            <v>1</v>
          </cell>
          <cell r="E38">
            <v>2</v>
          </cell>
          <cell r="F38">
            <v>2</v>
          </cell>
          <cell r="G38">
            <v>2</v>
          </cell>
          <cell r="H38">
            <v>2</v>
          </cell>
          <cell r="I38">
            <v>2</v>
          </cell>
          <cell r="J38">
            <v>2</v>
          </cell>
          <cell r="K38">
            <v>3</v>
          </cell>
          <cell r="L38">
            <v>3</v>
          </cell>
          <cell r="M38">
            <v>3</v>
          </cell>
          <cell r="N38">
            <v>4</v>
          </cell>
          <cell r="O38">
            <v>4</v>
          </cell>
          <cell r="P38">
            <v>4</v>
          </cell>
          <cell r="Q38">
            <v>5</v>
          </cell>
          <cell r="R38">
            <v>5</v>
          </cell>
          <cell r="S38">
            <v>5</v>
          </cell>
          <cell r="T38">
            <v>5</v>
          </cell>
          <cell r="U38">
            <v>5</v>
          </cell>
          <cell r="V38">
            <v>6</v>
          </cell>
          <cell r="W38">
            <v>6</v>
          </cell>
          <cell r="X38">
            <v>6</v>
          </cell>
          <cell r="Y38">
            <v>6</v>
          </cell>
          <cell r="Z38">
            <v>6</v>
          </cell>
          <cell r="AA38">
            <v>6</v>
          </cell>
          <cell r="AB38">
            <v>6</v>
          </cell>
          <cell r="AC38">
            <v>6</v>
          </cell>
          <cell r="AD38">
            <v>6</v>
          </cell>
          <cell r="AE38">
            <v>6</v>
          </cell>
          <cell r="AF38">
            <v>6</v>
          </cell>
          <cell r="AG38">
            <v>6</v>
          </cell>
        </row>
        <row r="40">
          <cell r="D40" t="str">
            <v>Término</v>
          </cell>
          <cell r="E40" t="str">
            <v>Duração</v>
          </cell>
          <cell r="F40" t="str">
            <v>Padrão</v>
          </cell>
          <cell r="G40" t="str">
            <v>Descrição</v>
          </cell>
          <cell r="H40" t="str">
            <v>% de Obras Acumulado</v>
          </cell>
          <cell r="J40" t="str">
            <v>Área de Roçada</v>
          </cell>
          <cell r="K40" t="str">
            <v>Extensão de Pista</v>
          </cell>
          <cell r="L40" t="str">
            <v>Área de Roçada</v>
          </cell>
          <cell r="M40" t="str">
            <v>Roçada manual</v>
          </cell>
          <cell r="N40" t="str">
            <v xml:space="preserve">Roçada mecanizada </v>
          </cell>
        </row>
        <row r="41">
          <cell r="B41" t="str">
            <v>Fase 1</v>
          </cell>
          <cell r="C41">
            <v>1</v>
          </cell>
          <cell r="D41">
            <v>1</v>
          </cell>
          <cell r="E41">
            <v>1</v>
          </cell>
          <cell r="F41">
            <v>4</v>
          </cell>
          <cell r="G41" t="str">
            <v>1º ano</v>
          </cell>
          <cell r="H41">
            <v>3.1229986412778851E-3</v>
          </cell>
          <cell r="J41" t="str">
            <v>Fase 1</v>
          </cell>
          <cell r="K41">
            <v>473.37599999999998</v>
          </cell>
          <cell r="L41">
            <v>1016.0308099999997</v>
          </cell>
          <cell r="M41">
            <v>304.80924299999992</v>
          </cell>
          <cell r="N41">
            <v>711.22156699999982</v>
          </cell>
        </row>
        <row r="42">
          <cell r="B42" t="str">
            <v>Fase 2</v>
          </cell>
          <cell r="C42">
            <v>2</v>
          </cell>
          <cell r="D42">
            <v>7</v>
          </cell>
          <cell r="E42">
            <v>6</v>
          </cell>
          <cell r="F42">
            <v>4</v>
          </cell>
          <cell r="G42" t="str">
            <v>2º ao 7º ano</v>
          </cell>
          <cell r="H42">
            <v>2.4421250201601019E-2</v>
          </cell>
          <cell r="J42" t="str">
            <v>Fase 2</v>
          </cell>
          <cell r="K42">
            <v>473.37599999999998</v>
          </cell>
          <cell r="L42">
            <v>1016.0308099999997</v>
          </cell>
          <cell r="M42">
            <v>304.80924299999992</v>
          </cell>
          <cell r="N42">
            <v>711.22156699999982</v>
          </cell>
        </row>
        <row r="43">
          <cell r="B43" t="str">
            <v>Fase 3</v>
          </cell>
          <cell r="C43">
            <v>8</v>
          </cell>
          <cell r="D43">
            <v>10</v>
          </cell>
          <cell r="E43">
            <v>3</v>
          </cell>
          <cell r="F43">
            <v>4</v>
          </cell>
          <cell r="G43" t="str">
            <v>8º ao 10º ano</v>
          </cell>
          <cell r="H43">
            <v>6.9119691924621862E-2</v>
          </cell>
          <cell r="J43" t="str">
            <v>Fase 3</v>
          </cell>
          <cell r="K43">
            <v>473.37599999999998</v>
          </cell>
          <cell r="L43">
            <v>1016.0308099999997</v>
          </cell>
          <cell r="M43">
            <v>304.80924299999992</v>
          </cell>
          <cell r="N43">
            <v>711.22156699999982</v>
          </cell>
        </row>
        <row r="44">
          <cell r="B44" t="str">
            <v>Fase 4</v>
          </cell>
          <cell r="C44">
            <v>11</v>
          </cell>
          <cell r="D44">
            <v>13</v>
          </cell>
          <cell r="E44">
            <v>3</v>
          </cell>
          <cell r="F44">
            <v>4</v>
          </cell>
          <cell r="G44" t="str">
            <v>11º ao 13º ano</v>
          </cell>
          <cell r="H44">
            <v>0.18437158550850455</v>
          </cell>
          <cell r="J44" t="str">
            <v>Fase 4</v>
          </cell>
          <cell r="K44">
            <v>473.37599999999998</v>
          </cell>
          <cell r="L44">
            <v>1016.0308099999997</v>
          </cell>
          <cell r="M44">
            <v>304.80924299999992</v>
          </cell>
          <cell r="N44">
            <v>711.22156699999982</v>
          </cell>
        </row>
        <row r="45">
          <cell r="B45" t="str">
            <v>Fase 5</v>
          </cell>
          <cell r="C45">
            <v>14</v>
          </cell>
          <cell r="D45">
            <v>18</v>
          </cell>
          <cell r="E45">
            <v>5</v>
          </cell>
          <cell r="F45">
            <v>4</v>
          </cell>
          <cell r="G45" t="str">
            <v>14º ao 18º ano</v>
          </cell>
          <cell r="H45">
            <v>0.3097204978096959</v>
          </cell>
          <cell r="J45" t="str">
            <v>Fase 5</v>
          </cell>
          <cell r="K45">
            <v>473.37599999999998</v>
          </cell>
          <cell r="L45">
            <v>1016.0308099999997</v>
          </cell>
          <cell r="M45">
            <v>304.80924299999992</v>
          </cell>
          <cell r="N45">
            <v>711.22156699999982</v>
          </cell>
        </row>
        <row r="46">
          <cell r="B46" t="str">
            <v>Fase 6</v>
          </cell>
          <cell r="C46">
            <v>19</v>
          </cell>
          <cell r="D46">
            <v>30</v>
          </cell>
          <cell r="E46">
            <v>12</v>
          </cell>
          <cell r="F46">
            <v>4</v>
          </cell>
          <cell r="G46" t="str">
            <v>19º ao 30º ano</v>
          </cell>
          <cell r="H46">
            <v>0.82955632389520506</v>
          </cell>
          <cell r="J46" t="str">
            <v>Fase 6</v>
          </cell>
          <cell r="K46">
            <v>473.37599999999998</v>
          </cell>
          <cell r="L46">
            <v>1016.0308099999997</v>
          </cell>
          <cell r="M46">
            <v>304.80924299999992</v>
          </cell>
          <cell r="N46">
            <v>711.22156699999982</v>
          </cell>
        </row>
        <row r="47">
          <cell r="E47">
            <v>30</v>
          </cell>
        </row>
        <row r="51">
          <cell r="D51" t="str">
            <v>Pista</v>
          </cell>
          <cell r="E51" t="str">
            <v>Compr.</v>
          </cell>
          <cell r="F51" t="str">
            <v>Largura</v>
          </cell>
          <cell r="G51" t="str">
            <v>Área</v>
          </cell>
          <cell r="H51" t="str">
            <v>Guarda
Corpo</v>
          </cell>
        </row>
        <row r="53">
          <cell r="E53">
            <v>9122.75</v>
          </cell>
          <cell r="G53">
            <v>109317.96500000001</v>
          </cell>
          <cell r="H53">
            <v>18245.5</v>
          </cell>
        </row>
        <row r="55">
          <cell r="E55">
            <v>31741.65</v>
          </cell>
          <cell r="G55">
            <v>479333.27499999991</v>
          </cell>
          <cell r="H55">
            <v>63483.3</v>
          </cell>
        </row>
        <row r="56">
          <cell r="E56">
            <v>212</v>
          </cell>
          <cell r="F56" t="str">
            <v xml:space="preserve"> unidades, excluindo passarelas, conforme vistoria</v>
          </cell>
        </row>
        <row r="58">
          <cell r="J58" t="str">
            <v>Área de Vegetação</v>
          </cell>
          <cell r="K58" t="str">
            <v>Extensão de Pista</v>
          </cell>
          <cell r="L58" t="str">
            <v>Área de Roçada</v>
          </cell>
        </row>
        <row r="59">
          <cell r="D59" t="str">
            <v>Pista</v>
          </cell>
          <cell r="E59" t="str">
            <v>Compr.</v>
          </cell>
          <cell r="F59" t="str">
            <v>Largura</v>
          </cell>
          <cell r="G59" t="str">
            <v>Área</v>
          </cell>
          <cell r="H59" t="str">
            <v>Guarda
Corpo</v>
          </cell>
          <cell r="J59" t="str">
            <v>BR-101/RS</v>
          </cell>
          <cell r="K59">
            <v>87.852999999999994</v>
          </cell>
          <cell r="L59">
            <v>83.189689999999985</v>
          </cell>
          <cell r="M59">
            <v>4.7345958589917236</v>
          </cell>
        </row>
        <row r="60">
          <cell r="J60" t="str">
            <v>BR-290/RS</v>
          </cell>
          <cell r="K60">
            <v>98.1</v>
          </cell>
          <cell r="L60">
            <v>287.96523999999999</v>
          </cell>
          <cell r="M60">
            <v>14.67712742099898</v>
          </cell>
        </row>
        <row r="61">
          <cell r="E61">
            <v>1199</v>
          </cell>
          <cell r="G61">
            <v>41086.329999999987</v>
          </cell>
          <cell r="H61">
            <v>2398</v>
          </cell>
          <cell r="J61" t="str">
            <v>BR-386/RS</v>
          </cell>
          <cell r="K61">
            <v>265.8</v>
          </cell>
          <cell r="L61">
            <v>634.12325999999985</v>
          </cell>
          <cell r="M61">
            <v>11.928579006772006</v>
          </cell>
        </row>
        <row r="62">
          <cell r="J62" t="str">
            <v>BR-448/RS</v>
          </cell>
          <cell r="K62">
            <v>21.623000000000001</v>
          </cell>
          <cell r="L62">
            <v>10.752619999999999</v>
          </cell>
          <cell r="M62">
            <v>2.486384867964667</v>
          </cell>
        </row>
        <row r="63">
          <cell r="K63">
            <v>473.37599999999998</v>
          </cell>
          <cell r="L63">
            <v>1016.0308099999997</v>
          </cell>
        </row>
        <row r="65">
          <cell r="D65" t="str">
            <v>Quant</v>
          </cell>
          <cell r="E65" t="str">
            <v>Limpeza</v>
          </cell>
          <cell r="F65" t="str">
            <v>Reparos</v>
          </cell>
          <cell r="I65" t="str">
            <v>BR-101</v>
          </cell>
          <cell r="J65" t="str">
            <v>BR-290</v>
          </cell>
          <cell r="K65" t="str">
            <v>BR-386</v>
          </cell>
          <cell r="L65" t="str">
            <v>BR-448</v>
          </cell>
        </row>
        <row r="66">
          <cell r="D66">
            <v>126.34709471052363</v>
          </cell>
          <cell r="E66">
            <v>0.8</v>
          </cell>
          <cell r="F66">
            <v>0.19999999999999996</v>
          </cell>
          <cell r="I66">
            <v>41282.094710523648</v>
          </cell>
          <cell r="J66">
            <v>24712</v>
          </cell>
          <cell r="K66">
            <v>60353</v>
          </cell>
        </row>
        <row r="67">
          <cell r="D67">
            <v>88.260556055818057</v>
          </cell>
          <cell r="E67">
            <v>0.8</v>
          </cell>
          <cell r="F67">
            <v>0.19999999999999996</v>
          </cell>
          <cell r="I67">
            <v>11310.556055818055</v>
          </cell>
          <cell r="K67">
            <v>76950</v>
          </cell>
        </row>
        <row r="68">
          <cell r="D68">
            <v>53.28</v>
          </cell>
          <cell r="E68">
            <v>0.8</v>
          </cell>
          <cell r="F68">
            <v>0.19999999999999996</v>
          </cell>
          <cell r="I68">
            <v>7110</v>
          </cell>
          <cell r="J68">
            <v>34740</v>
          </cell>
          <cell r="K68">
            <v>11430</v>
          </cell>
        </row>
        <row r="69">
          <cell r="D69">
            <v>51.759804682843587</v>
          </cell>
          <cell r="E69">
            <v>0.8</v>
          </cell>
          <cell r="F69">
            <v>0.19999999999999996</v>
          </cell>
          <cell r="I69">
            <v>1912.8046496315715</v>
          </cell>
          <cell r="J69">
            <v>23225</v>
          </cell>
          <cell r="K69">
            <v>12470.000013206149</v>
          </cell>
          <cell r="L69">
            <v>14152.000020005864</v>
          </cell>
        </row>
        <row r="70">
          <cell r="D70">
            <v>3.5572299999999997</v>
          </cell>
          <cell r="E70">
            <v>0.8</v>
          </cell>
          <cell r="F70">
            <v>0.19999999999999996</v>
          </cell>
          <cell r="I70">
            <v>168.1</v>
          </cell>
          <cell r="J70">
            <v>1271.5999999999999</v>
          </cell>
          <cell r="K70">
            <v>399.3</v>
          </cell>
          <cell r="L70">
            <v>1718.23</v>
          </cell>
        </row>
        <row r="71">
          <cell r="D71">
            <v>2.6579999999999999</v>
          </cell>
          <cell r="E71">
            <v>0.8</v>
          </cell>
          <cell r="F71">
            <v>0.19999999999999996</v>
          </cell>
          <cell r="I71">
            <v>187</v>
          </cell>
          <cell r="J71">
            <v>1992</v>
          </cell>
          <cell r="K71">
            <v>215</v>
          </cell>
          <cell r="L71">
            <v>264</v>
          </cell>
        </row>
        <row r="73">
          <cell r="D73">
            <v>1</v>
          </cell>
          <cell r="E73">
            <v>2</v>
          </cell>
          <cell r="F73">
            <v>3</v>
          </cell>
          <cell r="G73">
            <v>4</v>
          </cell>
          <cell r="H73">
            <v>5</v>
          </cell>
          <cell r="I73">
            <v>6</v>
          </cell>
          <cell r="J73">
            <v>7</v>
          </cell>
          <cell r="K73">
            <v>8</v>
          </cell>
          <cell r="L73">
            <v>9</v>
          </cell>
          <cell r="M73">
            <v>10</v>
          </cell>
          <cell r="N73">
            <v>11</v>
          </cell>
          <cell r="O73">
            <v>12</v>
          </cell>
          <cell r="P73">
            <v>13</v>
          </cell>
          <cell r="Q73">
            <v>14</v>
          </cell>
          <cell r="R73">
            <v>15</v>
          </cell>
          <cell r="S73">
            <v>16</v>
          </cell>
          <cell r="T73">
            <v>17</v>
          </cell>
          <cell r="U73">
            <v>18</v>
          </cell>
          <cell r="V73">
            <v>19</v>
          </cell>
          <cell r="W73">
            <v>20</v>
          </cell>
          <cell r="X73">
            <v>21</v>
          </cell>
          <cell r="Y73">
            <v>22</v>
          </cell>
          <cell r="Z73">
            <v>23</v>
          </cell>
          <cell r="AA73">
            <v>24</v>
          </cell>
          <cell r="AB73">
            <v>25</v>
          </cell>
          <cell r="AC73">
            <v>26</v>
          </cell>
          <cell r="AD73">
            <v>27</v>
          </cell>
          <cell r="AE73">
            <v>28</v>
          </cell>
          <cell r="AF73">
            <v>29</v>
          </cell>
          <cell r="AG73">
            <v>30</v>
          </cell>
        </row>
        <row r="74">
          <cell r="D74">
            <v>127.15481146411054</v>
          </cell>
          <cell r="E74">
            <v>132.66328475641475</v>
          </cell>
          <cell r="F74">
            <v>144.22386623144823</v>
          </cell>
          <cell r="G74">
            <v>174.03203972851568</v>
          </cell>
          <cell r="H74">
            <v>206.45165566153432</v>
          </cell>
          <cell r="I74">
            <v>221.00762960487583</v>
          </cell>
          <cell r="J74">
            <v>232.97823694194645</v>
          </cell>
          <cell r="K74">
            <v>247.93635117940934</v>
          </cell>
          <cell r="L74">
            <v>262.89446541687221</v>
          </cell>
          <cell r="M74">
            <v>278.30585584334915</v>
          </cell>
          <cell r="N74">
            <v>285.92525771021951</v>
          </cell>
          <cell r="O74">
            <v>293.54465957708987</v>
          </cell>
          <cell r="P74">
            <v>307.74680818184788</v>
          </cell>
          <cell r="Q74">
            <v>324.09066794833257</v>
          </cell>
          <cell r="R74">
            <v>340.89939454116001</v>
          </cell>
          <cell r="S74">
            <v>355.44668559705002</v>
          </cell>
          <cell r="T74">
            <v>369.99397665294003</v>
          </cell>
          <cell r="U74">
            <v>384.98209471052365</v>
          </cell>
          <cell r="V74">
            <v>384.98209471052365</v>
          </cell>
          <cell r="W74">
            <v>384.98209471052365</v>
          </cell>
          <cell r="X74">
            <v>384.98209471052365</v>
          </cell>
          <cell r="Y74">
            <v>384.98209471052365</v>
          </cell>
          <cell r="Z74">
            <v>384.98209471052365</v>
          </cell>
          <cell r="AA74">
            <v>384.98209471052365</v>
          </cell>
          <cell r="AB74">
            <v>384.98209471052365</v>
          </cell>
          <cell r="AC74">
            <v>384.98209471052365</v>
          </cell>
          <cell r="AD74">
            <v>384.98209471052365</v>
          </cell>
          <cell r="AE74">
            <v>384.98209471052365</v>
          </cell>
          <cell r="AF74">
            <v>384.98209471052365</v>
          </cell>
          <cell r="AG74">
            <v>384.98209471052365</v>
          </cell>
        </row>
        <row r="75">
          <cell r="D75">
            <v>88.260556055818057</v>
          </cell>
          <cell r="E75">
            <v>93.260556055818057</v>
          </cell>
          <cell r="F75">
            <v>98.260556055818057</v>
          </cell>
          <cell r="G75">
            <v>103.26055605581806</v>
          </cell>
          <cell r="H75">
            <v>108.26055605581806</v>
          </cell>
          <cell r="I75">
            <v>108.26055605581806</v>
          </cell>
          <cell r="J75">
            <v>108.26055605581806</v>
          </cell>
          <cell r="K75">
            <v>108.26055605581806</v>
          </cell>
          <cell r="L75">
            <v>108.26055605581806</v>
          </cell>
          <cell r="M75">
            <v>108.26055605581806</v>
          </cell>
          <cell r="N75">
            <v>108.26055605581806</v>
          </cell>
          <cell r="O75">
            <v>108.26055605581806</v>
          </cell>
          <cell r="P75">
            <v>108.26055605581806</v>
          </cell>
          <cell r="Q75">
            <v>108.26055605581806</v>
          </cell>
          <cell r="R75">
            <v>108.26055605581806</v>
          </cell>
          <cell r="S75">
            <v>108.26055605581806</v>
          </cell>
          <cell r="T75">
            <v>108.26055605581806</v>
          </cell>
          <cell r="U75">
            <v>108.26055605581806</v>
          </cell>
          <cell r="V75">
            <v>108.26055605581806</v>
          </cell>
          <cell r="W75">
            <v>108.26055605581806</v>
          </cell>
          <cell r="X75">
            <v>108.26055605581806</v>
          </cell>
          <cell r="Y75">
            <v>108.26055605581806</v>
          </cell>
          <cell r="Z75">
            <v>108.26055605581806</v>
          </cell>
          <cell r="AA75">
            <v>108.26055605581806</v>
          </cell>
          <cell r="AB75">
            <v>108.26055605581806</v>
          </cell>
          <cell r="AC75">
            <v>108.26055605581806</v>
          </cell>
          <cell r="AD75">
            <v>108.26055605581806</v>
          </cell>
          <cell r="AE75">
            <v>108.26055605581806</v>
          </cell>
          <cell r="AF75">
            <v>108.26055605581806</v>
          </cell>
          <cell r="AG75">
            <v>108.26055605581806</v>
          </cell>
        </row>
        <row r="76">
          <cell r="D76">
            <v>53.28</v>
          </cell>
          <cell r="E76">
            <v>56.2104</v>
          </cell>
          <cell r="F76">
            <v>61.271999999999998</v>
          </cell>
          <cell r="G76">
            <v>66.599999999999994</v>
          </cell>
          <cell r="H76">
            <v>71.928000000000011</v>
          </cell>
          <cell r="I76">
            <v>71.928000000000011</v>
          </cell>
          <cell r="J76">
            <v>71.928000000000011</v>
          </cell>
          <cell r="K76">
            <v>110.92800000000001</v>
          </cell>
          <cell r="L76">
            <v>149.928</v>
          </cell>
          <cell r="M76">
            <v>188.928</v>
          </cell>
          <cell r="N76">
            <v>227.928</v>
          </cell>
          <cell r="O76">
            <v>266.928</v>
          </cell>
          <cell r="P76">
            <v>266.928</v>
          </cell>
          <cell r="Q76">
            <v>266.928</v>
          </cell>
          <cell r="R76">
            <v>266.928</v>
          </cell>
          <cell r="S76">
            <v>266.928</v>
          </cell>
          <cell r="T76">
            <v>266.928</v>
          </cell>
          <cell r="U76">
            <v>266.928</v>
          </cell>
          <cell r="V76">
            <v>266.928</v>
          </cell>
          <cell r="W76">
            <v>266.928</v>
          </cell>
          <cell r="X76">
            <v>266.928</v>
          </cell>
          <cell r="Y76">
            <v>266.928</v>
          </cell>
          <cell r="Z76">
            <v>266.928</v>
          </cell>
          <cell r="AA76">
            <v>266.928</v>
          </cell>
          <cell r="AB76">
            <v>266.928</v>
          </cell>
          <cell r="AC76">
            <v>266.928</v>
          </cell>
          <cell r="AD76">
            <v>266.928</v>
          </cell>
          <cell r="AE76">
            <v>266.928</v>
          </cell>
          <cell r="AF76">
            <v>266.928</v>
          </cell>
          <cell r="AG76">
            <v>266.928</v>
          </cell>
        </row>
        <row r="77">
          <cell r="D77">
            <v>270.73240220277216</v>
          </cell>
          <cell r="E77">
            <v>281.24087549507641</v>
          </cell>
          <cell r="F77">
            <v>297.80145697010988</v>
          </cell>
          <cell r="G77">
            <v>332.60963046717734</v>
          </cell>
          <cell r="H77">
            <v>370.02924640019597</v>
          </cell>
          <cell r="I77">
            <v>384.58522034353751</v>
          </cell>
          <cell r="J77">
            <v>396.5558276806081</v>
          </cell>
          <cell r="K77">
            <v>411.513941918071</v>
          </cell>
          <cell r="L77">
            <v>426.47205615553383</v>
          </cell>
          <cell r="M77">
            <v>441.88344658201078</v>
          </cell>
          <cell r="N77">
            <v>449.50284844888114</v>
          </cell>
          <cell r="O77">
            <v>457.1222503157515</v>
          </cell>
          <cell r="P77">
            <v>471.32439892050951</v>
          </cell>
          <cell r="Q77">
            <v>487.66825868699419</v>
          </cell>
          <cell r="R77">
            <v>504.47698527982169</v>
          </cell>
          <cell r="S77">
            <v>519.02427633571165</v>
          </cell>
          <cell r="T77">
            <v>533.57156739160166</v>
          </cell>
          <cell r="U77">
            <v>548.55968544918528</v>
          </cell>
          <cell r="V77">
            <v>548.55968544918528</v>
          </cell>
          <cell r="W77">
            <v>548.55968544918528</v>
          </cell>
          <cell r="X77">
            <v>548.55968544918528</v>
          </cell>
          <cell r="Y77">
            <v>548.55968544918528</v>
          </cell>
          <cell r="Z77">
            <v>548.55968544918528</v>
          </cell>
          <cell r="AA77">
            <v>548.55968544918528</v>
          </cell>
          <cell r="AB77">
            <v>548.55968544918528</v>
          </cell>
          <cell r="AC77">
            <v>548.55968544918528</v>
          </cell>
          <cell r="AD77">
            <v>548.55968544918528</v>
          </cell>
          <cell r="AE77">
            <v>548.55968544918528</v>
          </cell>
          <cell r="AF77">
            <v>548.55968544918528</v>
          </cell>
          <cell r="AG77">
            <v>548.55968544918528</v>
          </cell>
        </row>
        <row r="81">
          <cell r="D81" t="str">
            <v>Quant (inicial)</v>
          </cell>
          <cell r="E81" t="str">
            <v>Ext (km)</v>
          </cell>
          <cell r="F81" t="str">
            <v>m²/km</v>
          </cell>
          <cell r="G81" t="str">
            <v>Mínimo/km</v>
          </cell>
          <cell r="I81" t="str">
            <v>BR-101</v>
          </cell>
          <cell r="J81" t="str">
            <v>BR-290</v>
          </cell>
          <cell r="K81" t="str">
            <v>BR-386</v>
          </cell>
          <cell r="L81" t="str">
            <v>BR-448</v>
          </cell>
        </row>
        <row r="82">
          <cell r="D82">
            <v>21397.134044018283</v>
          </cell>
          <cell r="E82">
            <v>473.37599999999998</v>
          </cell>
          <cell r="F82">
            <v>45.201138300248182</v>
          </cell>
          <cell r="G82">
            <v>10</v>
          </cell>
          <cell r="I82">
            <v>6717.6115316663509</v>
          </cell>
          <cell r="J82">
            <v>3245.0180859409643</v>
          </cell>
          <cell r="K82">
            <v>10202.337259469812</v>
          </cell>
          <cell r="L82">
            <v>1232.1671669411542</v>
          </cell>
        </row>
        <row r="85">
          <cell r="D85">
            <v>1</v>
          </cell>
          <cell r="E85">
            <v>2</v>
          </cell>
          <cell r="F85">
            <v>3</v>
          </cell>
          <cell r="G85">
            <v>4</v>
          </cell>
          <cell r="H85">
            <v>5</v>
          </cell>
          <cell r="I85">
            <v>6</v>
          </cell>
          <cell r="J85">
            <v>7</v>
          </cell>
          <cell r="K85">
            <v>8</v>
          </cell>
          <cell r="L85">
            <v>9</v>
          </cell>
          <cell r="M85">
            <v>10</v>
          </cell>
          <cell r="N85">
            <v>11</v>
          </cell>
          <cell r="O85">
            <v>12</v>
          </cell>
          <cell r="P85">
            <v>13</v>
          </cell>
          <cell r="Q85">
            <v>14</v>
          </cell>
          <cell r="R85">
            <v>15</v>
          </cell>
          <cell r="S85">
            <v>16</v>
          </cell>
          <cell r="T85">
            <v>17</v>
          </cell>
          <cell r="U85">
            <v>18</v>
          </cell>
          <cell r="V85">
            <v>19</v>
          </cell>
          <cell r="W85">
            <v>20</v>
          </cell>
          <cell r="X85">
            <v>21</v>
          </cell>
          <cell r="Y85">
            <v>22</v>
          </cell>
          <cell r="Z85">
            <v>23</v>
          </cell>
          <cell r="AA85">
            <v>24</v>
          </cell>
          <cell r="AB85">
            <v>25</v>
          </cell>
          <cell r="AC85">
            <v>26</v>
          </cell>
          <cell r="AD85">
            <v>27</v>
          </cell>
          <cell r="AE85">
            <v>28</v>
          </cell>
          <cell r="AF85">
            <v>29</v>
          </cell>
          <cell r="AG85">
            <v>30</v>
          </cell>
        </row>
        <row r="86">
          <cell r="D86">
            <v>22710.600044018283</v>
          </cell>
          <cell r="E86">
            <v>23894.040044018282</v>
          </cell>
          <cell r="F86">
            <v>25077.480044018281</v>
          </cell>
          <cell r="G86">
            <v>26260.920044018279</v>
          </cell>
          <cell r="H86">
            <v>27444.360044018278</v>
          </cell>
          <cell r="I86">
            <v>27444.360044018278</v>
          </cell>
          <cell r="J86">
            <v>27444.360044018278</v>
          </cell>
          <cell r="K86">
            <v>27444.360044018278</v>
          </cell>
          <cell r="L86">
            <v>27444.360044018278</v>
          </cell>
          <cell r="M86">
            <v>27444.360044018278</v>
          </cell>
          <cell r="N86">
            <v>27444.360044018278</v>
          </cell>
          <cell r="O86">
            <v>27444.360044018278</v>
          </cell>
          <cell r="P86">
            <v>27444.360044018278</v>
          </cell>
          <cell r="Q86">
            <v>27444.360044018278</v>
          </cell>
          <cell r="R86">
            <v>27444.360044018278</v>
          </cell>
          <cell r="S86">
            <v>27444.360044018278</v>
          </cell>
          <cell r="T86">
            <v>27444.360044018278</v>
          </cell>
          <cell r="U86">
            <v>27444.360044018278</v>
          </cell>
          <cell r="V86">
            <v>27444.360044018278</v>
          </cell>
          <cell r="W86">
            <v>27444.360044018278</v>
          </cell>
          <cell r="X86">
            <v>27444.360044018278</v>
          </cell>
          <cell r="Y86">
            <v>27444.360044018278</v>
          </cell>
          <cell r="Z86">
            <v>27444.360044018278</v>
          </cell>
          <cell r="AA86">
            <v>27444.360044018278</v>
          </cell>
          <cell r="AB86">
            <v>27444.360044018278</v>
          </cell>
          <cell r="AC86">
            <v>27444.360044018278</v>
          </cell>
          <cell r="AD86">
            <v>27444.360044018278</v>
          </cell>
          <cell r="AE86">
            <v>27444.360044018278</v>
          </cell>
          <cell r="AF86">
            <v>27444.360044018278</v>
          </cell>
          <cell r="AG86">
            <v>27444.360044018278</v>
          </cell>
        </row>
        <row r="91">
          <cell r="D91" t="str">
            <v>km+m</v>
          </cell>
          <cell r="E91" t="str">
            <v>Largura Total (m)</v>
          </cell>
          <cell r="F91" t="str">
            <v>Comprimento (m)</v>
          </cell>
        </row>
        <row r="93">
          <cell r="D93" t="str">
            <v>067+350</v>
          </cell>
          <cell r="E93">
            <v>15.3</v>
          </cell>
          <cell r="F93">
            <v>1840</v>
          </cell>
        </row>
        <row r="94">
          <cell r="D94" t="str">
            <v>067+350</v>
          </cell>
          <cell r="E94">
            <v>15.3</v>
          </cell>
          <cell r="F94">
            <v>1840</v>
          </cell>
        </row>
        <row r="98">
          <cell r="D98" t="str">
            <v>Quant</v>
          </cell>
          <cell r="I98" t="str">
            <v>BR-101</v>
          </cell>
          <cell r="J98" t="str">
            <v>BR-290</v>
          </cell>
          <cell r="K98" t="str">
            <v>BR-386</v>
          </cell>
          <cell r="L98" t="str">
            <v>BR-448</v>
          </cell>
        </row>
        <row r="99">
          <cell r="D99">
            <v>155.17693048759509</v>
          </cell>
          <cell r="I99">
            <v>26126.721864038838</v>
          </cell>
          <cell r="J99">
            <v>37901</v>
          </cell>
          <cell r="K99">
            <v>53676.263948886393</v>
          </cell>
          <cell r="L99">
            <v>37472.944674669867</v>
          </cell>
        </row>
        <row r="100">
          <cell r="D100">
            <v>164.31820344541691</v>
          </cell>
          <cell r="I100">
            <v>60123.829020608035</v>
          </cell>
          <cell r="J100">
            <v>39193.01060889721</v>
          </cell>
          <cell r="K100">
            <v>12576.237392802432</v>
          </cell>
          <cell r="L100">
            <v>52425.126423109243</v>
          </cell>
        </row>
        <row r="101">
          <cell r="D101">
            <v>29.834215922260853</v>
          </cell>
          <cell r="J101">
            <v>29834.215922260853</v>
          </cell>
        </row>
        <row r="102">
          <cell r="D102">
            <v>1.601</v>
          </cell>
          <cell r="J102">
            <v>1601</v>
          </cell>
        </row>
        <row r="108">
          <cell r="D108">
            <v>1</v>
          </cell>
          <cell r="E108">
            <v>2</v>
          </cell>
          <cell r="F108">
            <v>3</v>
          </cell>
          <cell r="G108">
            <v>4</v>
          </cell>
          <cell r="H108">
            <v>5</v>
          </cell>
        </row>
        <row r="109">
          <cell r="E109">
            <v>48.885095</v>
          </cell>
          <cell r="F109">
            <v>48.885095</v>
          </cell>
          <cell r="G109">
            <v>48.885095</v>
          </cell>
          <cell r="H109">
            <v>48.885095</v>
          </cell>
        </row>
        <row r="110">
          <cell r="E110">
            <v>3.7527599999999999</v>
          </cell>
          <cell r="F110">
            <v>3.7527599999999999</v>
          </cell>
          <cell r="G110">
            <v>3.7527599999999999</v>
          </cell>
          <cell r="H110">
            <v>3.7527599999999999</v>
          </cell>
        </row>
        <row r="115">
          <cell r="D115">
            <v>1</v>
          </cell>
          <cell r="E115">
            <v>2</v>
          </cell>
          <cell r="F115">
            <v>3</v>
          </cell>
          <cell r="G115">
            <v>4</v>
          </cell>
          <cell r="H115">
            <v>5</v>
          </cell>
          <cell r="I115">
            <v>6</v>
          </cell>
          <cell r="J115">
            <v>7</v>
          </cell>
          <cell r="K115">
            <v>8</v>
          </cell>
          <cell r="L115">
            <v>9</v>
          </cell>
          <cell r="M115">
            <v>10</v>
          </cell>
          <cell r="N115">
            <v>11</v>
          </cell>
          <cell r="O115">
            <v>12</v>
          </cell>
          <cell r="P115">
            <v>13</v>
          </cell>
          <cell r="Q115">
            <v>14</v>
          </cell>
          <cell r="R115">
            <v>15</v>
          </cell>
          <cell r="S115">
            <v>16</v>
          </cell>
          <cell r="T115">
            <v>17</v>
          </cell>
          <cell r="U115">
            <v>18</v>
          </cell>
          <cell r="V115">
            <v>19</v>
          </cell>
          <cell r="W115">
            <v>20</v>
          </cell>
          <cell r="X115">
            <v>21</v>
          </cell>
          <cell r="Y115">
            <v>22</v>
          </cell>
          <cell r="Z115">
            <v>23</v>
          </cell>
          <cell r="AA115">
            <v>24</v>
          </cell>
          <cell r="AB115">
            <v>25</v>
          </cell>
          <cell r="AC115">
            <v>26</v>
          </cell>
          <cell r="AD115">
            <v>27</v>
          </cell>
          <cell r="AE115">
            <v>28</v>
          </cell>
          <cell r="AF115">
            <v>29</v>
          </cell>
          <cell r="AG115">
            <v>30</v>
          </cell>
        </row>
        <row r="116">
          <cell r="D116">
            <v>155.17693048759509</v>
          </cell>
          <cell r="E116">
            <v>204.06202548759509</v>
          </cell>
          <cell r="F116">
            <v>252.9471204875951</v>
          </cell>
          <cell r="G116">
            <v>301.83221548759508</v>
          </cell>
          <cell r="H116">
            <v>350.71731048759506</v>
          </cell>
          <cell r="I116">
            <v>350.71731048759506</v>
          </cell>
          <cell r="J116">
            <v>350.71731048759506</v>
          </cell>
          <cell r="K116">
            <v>350.71731048759506</v>
          </cell>
          <cell r="L116">
            <v>350.71731048759506</v>
          </cell>
          <cell r="M116">
            <v>350.71731048759506</v>
          </cell>
          <cell r="N116">
            <v>350.71731048759506</v>
          </cell>
          <cell r="O116">
            <v>350.71731048759506</v>
          </cell>
          <cell r="P116">
            <v>350.71731048759506</v>
          </cell>
          <cell r="Q116">
            <v>350.71731048759506</v>
          </cell>
          <cell r="R116">
            <v>350.71731048759506</v>
          </cell>
          <cell r="S116">
            <v>350.71731048759506</v>
          </cell>
          <cell r="T116">
            <v>350.71731048759506</v>
          </cell>
          <cell r="U116">
            <v>350.71731048759506</v>
          </cell>
          <cell r="V116">
            <v>350.71731048759506</v>
          </cell>
          <cell r="W116">
            <v>350.71731048759506</v>
          </cell>
          <cell r="X116">
            <v>350.71731048759506</v>
          </cell>
          <cell r="Y116">
            <v>350.71731048759506</v>
          </cell>
          <cell r="Z116">
            <v>350.71731048759506</v>
          </cell>
          <cell r="AA116">
            <v>350.71731048759506</v>
          </cell>
          <cell r="AB116">
            <v>350.71731048759506</v>
          </cell>
          <cell r="AC116">
            <v>350.71731048759506</v>
          </cell>
          <cell r="AD116">
            <v>350.71731048759506</v>
          </cell>
          <cell r="AE116">
            <v>350.71731048759506</v>
          </cell>
          <cell r="AF116">
            <v>350.71731048759506</v>
          </cell>
          <cell r="AG116">
            <v>350.71731048759506</v>
          </cell>
        </row>
        <row r="117">
          <cell r="D117">
            <v>164.31820344541691</v>
          </cell>
          <cell r="E117">
            <v>168.07096344541691</v>
          </cell>
          <cell r="F117">
            <v>171.8237234454169</v>
          </cell>
          <cell r="G117">
            <v>175.5764834454169</v>
          </cell>
          <cell r="H117">
            <v>179.32924344541689</v>
          </cell>
          <cell r="I117">
            <v>179.32924344541689</v>
          </cell>
          <cell r="J117">
            <v>179.32924344541689</v>
          </cell>
          <cell r="K117">
            <v>179.32924344541689</v>
          </cell>
          <cell r="L117">
            <v>179.32924344541689</v>
          </cell>
          <cell r="M117">
            <v>179.32924344541689</v>
          </cell>
          <cell r="N117">
            <v>179.32924344541689</v>
          </cell>
          <cell r="O117">
            <v>179.32924344541689</v>
          </cell>
          <cell r="P117">
            <v>179.32924344541689</v>
          </cell>
          <cell r="Q117">
            <v>179.32924344541689</v>
          </cell>
          <cell r="R117">
            <v>179.32924344541689</v>
          </cell>
          <cell r="S117">
            <v>179.32924344541689</v>
          </cell>
          <cell r="T117">
            <v>179.32924344541689</v>
          </cell>
          <cell r="U117">
            <v>179.32924344541689</v>
          </cell>
          <cell r="V117">
            <v>179.32924344541689</v>
          </cell>
          <cell r="W117">
            <v>179.32924344541689</v>
          </cell>
          <cell r="X117">
            <v>179.32924344541689</v>
          </cell>
          <cell r="Y117">
            <v>179.32924344541689</v>
          </cell>
          <cell r="Z117">
            <v>179.32924344541689</v>
          </cell>
          <cell r="AA117">
            <v>179.32924344541689</v>
          </cell>
          <cell r="AB117">
            <v>179.32924344541689</v>
          </cell>
          <cell r="AC117">
            <v>179.32924344541689</v>
          </cell>
          <cell r="AD117">
            <v>179.32924344541689</v>
          </cell>
          <cell r="AE117">
            <v>179.32924344541689</v>
          </cell>
          <cell r="AF117">
            <v>179.32924344541689</v>
          </cell>
          <cell r="AG117">
            <v>179.32924344541689</v>
          </cell>
        </row>
        <row r="118">
          <cell r="D118">
            <v>29.834215922260853</v>
          </cell>
          <cell r="E118">
            <v>29.834215922260853</v>
          </cell>
          <cell r="F118">
            <v>29.834215922260853</v>
          </cell>
          <cell r="G118">
            <v>29.834215922260853</v>
          </cell>
          <cell r="H118">
            <v>29.834215922260853</v>
          </cell>
          <cell r="I118">
            <v>29.834215922260853</v>
          </cell>
          <cell r="J118">
            <v>29.834215922260853</v>
          </cell>
          <cell r="K118">
            <v>29.834215922260853</v>
          </cell>
          <cell r="L118">
            <v>29.834215922260853</v>
          </cell>
          <cell r="M118">
            <v>29.834215922260853</v>
          </cell>
          <cell r="N118">
            <v>29.834215922260853</v>
          </cell>
          <cell r="O118">
            <v>29.834215922260853</v>
          </cell>
          <cell r="P118">
            <v>29.834215922260853</v>
          </cell>
          <cell r="Q118">
            <v>29.834215922260853</v>
          </cell>
          <cell r="R118">
            <v>29.834215922260853</v>
          </cell>
          <cell r="S118">
            <v>29.834215922260853</v>
          </cell>
          <cell r="T118">
            <v>29.834215922260853</v>
          </cell>
          <cell r="U118">
            <v>29.834215922260853</v>
          </cell>
          <cell r="V118">
            <v>29.834215922260853</v>
          </cell>
          <cell r="W118">
            <v>29.834215922260853</v>
          </cell>
          <cell r="X118">
            <v>29.834215922260853</v>
          </cell>
          <cell r="Y118">
            <v>29.834215922260853</v>
          </cell>
          <cell r="Z118">
            <v>29.834215922260853</v>
          </cell>
          <cell r="AA118">
            <v>29.834215922260853</v>
          </cell>
          <cell r="AB118">
            <v>29.834215922260853</v>
          </cell>
          <cell r="AC118">
            <v>29.834215922260853</v>
          </cell>
          <cell r="AD118">
            <v>29.834215922260853</v>
          </cell>
          <cell r="AE118">
            <v>29.834215922260853</v>
          </cell>
          <cell r="AF118">
            <v>29.834215922260853</v>
          </cell>
          <cell r="AG118">
            <v>29.834215922260853</v>
          </cell>
        </row>
        <row r="128">
          <cell r="D128" t="str">
            <v>m</v>
          </cell>
        </row>
        <row r="129">
          <cell r="D129" t="str">
            <v>m</v>
          </cell>
        </row>
        <row r="132">
          <cell r="D132" t="str">
            <v>m</v>
          </cell>
        </row>
        <row r="133">
          <cell r="D133" t="str">
            <v>m</v>
          </cell>
        </row>
        <row r="136">
          <cell r="D136" t="str">
            <v>m</v>
          </cell>
        </row>
        <row r="137">
          <cell r="D137" t="str">
            <v>m</v>
          </cell>
        </row>
      </sheetData>
      <sheetData sheetId="17" refreshError="1">
        <row r="2">
          <cell r="A2" t="str">
            <v>Código</v>
          </cell>
          <cell r="B2" t="str">
            <v>Serviço</v>
          </cell>
          <cell r="C2" t="str">
            <v>Unid</v>
          </cell>
          <cell r="D2">
            <v>3</v>
          </cell>
          <cell r="E2">
            <v>4</v>
          </cell>
          <cell r="F2">
            <v>5</v>
          </cell>
        </row>
        <row r="3">
          <cell r="B3" t="str">
            <v>PAVIMENTO</v>
          </cell>
        </row>
        <row r="4">
          <cell r="A4" t="str">
            <v>3 S 08 100 00</v>
          </cell>
          <cell r="B4" t="str">
            <v>Remendos superficiais - tapa buraco</v>
          </cell>
          <cell r="C4" t="str">
            <v>m³/km eq.</v>
          </cell>
          <cell r="D4">
            <v>2.1</v>
          </cell>
          <cell r="E4">
            <v>2.2999999999999998</v>
          </cell>
          <cell r="F4">
            <v>2.5</v>
          </cell>
        </row>
        <row r="5">
          <cell r="A5" t="str">
            <v>5 S 02 990 12</v>
          </cell>
          <cell r="B5" t="str">
            <v>Fresagem descontínua revest. betuminoso</v>
          </cell>
          <cell r="C5" t="str">
            <v>m³/km eq.</v>
          </cell>
          <cell r="D5">
            <v>2.16</v>
          </cell>
          <cell r="E5">
            <v>3.7800000000000002</v>
          </cell>
          <cell r="F5">
            <v>5.3999999999999995</v>
          </cell>
        </row>
        <row r="6">
          <cell r="A6" t="str">
            <v>2 S 02 400 00</v>
          </cell>
          <cell r="B6" t="str">
            <v>Pintura de ligação</v>
          </cell>
          <cell r="C6" t="str">
            <v>m²/km eq.</v>
          </cell>
          <cell r="D6">
            <v>72</v>
          </cell>
          <cell r="E6">
            <v>126.00000000000001</v>
          </cell>
          <cell r="F6">
            <v>180</v>
          </cell>
        </row>
        <row r="7">
          <cell r="A7" t="str">
            <v>2 S 02 540 51</v>
          </cell>
          <cell r="B7" t="str">
            <v>CBUQ -capa de rolamento AC/BC</v>
          </cell>
          <cell r="C7" t="str">
            <v>t/km eq.</v>
          </cell>
          <cell r="D7">
            <v>5.1840000000000002</v>
          </cell>
          <cell r="E7">
            <v>9.072000000000001</v>
          </cell>
          <cell r="F7">
            <v>12.959999999999999</v>
          </cell>
        </row>
        <row r="8">
          <cell r="A8" t="str">
            <v>3 S 08 103 50</v>
          </cell>
          <cell r="B8" t="str">
            <v>Selagem de Trincas</v>
          </cell>
          <cell r="C8" t="str">
            <v>l/km eq.</v>
          </cell>
          <cell r="D8">
            <v>54</v>
          </cell>
          <cell r="E8">
            <v>57</v>
          </cell>
          <cell r="F8">
            <v>63</v>
          </cell>
        </row>
        <row r="9">
          <cell r="A9" t="str">
            <v>6 S 00 000 15</v>
          </cell>
          <cell r="B9" t="str">
            <v>Varredura e limpeza de pista</v>
          </cell>
          <cell r="C9" t="str">
            <v>km/km eq.</v>
          </cell>
          <cell r="D9">
            <v>0.8</v>
          </cell>
          <cell r="E9">
            <v>1</v>
          </cell>
          <cell r="F9">
            <v>1.2</v>
          </cell>
        </row>
        <row r="10">
          <cell r="A10" t="str">
            <v>3 S 02 601 50</v>
          </cell>
          <cell r="B10" t="str">
            <v>Reparo em placas de pavimento concreto</v>
          </cell>
          <cell r="C10" t="str">
            <v>m³/m²</v>
          </cell>
          <cell r="D10">
            <v>0.01</v>
          </cell>
          <cell r="E10">
            <v>1.0999999999999999E-2</v>
          </cell>
          <cell r="F10">
            <v>1.2E-2</v>
          </cell>
        </row>
        <row r="11">
          <cell r="A11" t="str">
            <v>5 S 02 702 00</v>
          </cell>
          <cell r="B11" t="str">
            <v>Limpeza e enchimento de juntas de pavimento concreto</v>
          </cell>
          <cell r="C11" t="str">
            <v>m/m²</v>
          </cell>
          <cell r="D11">
            <v>5</v>
          </cell>
          <cell r="E11">
            <v>6</v>
          </cell>
          <cell r="F11">
            <v>7.2</v>
          </cell>
        </row>
        <row r="12">
          <cell r="B12" t="str">
            <v>Elementos de Proteção e Segurança</v>
          </cell>
        </row>
        <row r="13">
          <cell r="B13" t="str">
            <v>Sinalização Horizontal</v>
          </cell>
        </row>
        <row r="14">
          <cell r="A14" t="str">
            <v>4 S 06 100 13</v>
          </cell>
          <cell r="B14" t="str">
            <v>Repintura de faixa</v>
          </cell>
          <cell r="C14" t="str">
            <v>m²/km eq.</v>
          </cell>
          <cell r="D14">
            <v>139.29374999999999</v>
          </cell>
          <cell r="E14">
            <v>146.625</v>
          </cell>
          <cell r="F14">
            <v>153.95625000000001</v>
          </cell>
        </row>
        <row r="15">
          <cell r="A15" t="str">
            <v>4 S 06 120 01</v>
          </cell>
          <cell r="B15" t="str">
            <v>Reposição de tachas reflet.</v>
          </cell>
          <cell r="C15" t="str">
            <v>ud/km eq.</v>
          </cell>
          <cell r="D15">
            <v>20.25</v>
          </cell>
          <cell r="E15">
            <v>22.5</v>
          </cell>
          <cell r="F15">
            <v>24.750000000000004</v>
          </cell>
        </row>
        <row r="16">
          <cell r="A16" t="str">
            <v>3 S 08 400 52</v>
          </cell>
          <cell r="B16" t="str">
            <v>Repos.Baliz/Delineadores</v>
          </cell>
          <cell r="C16" t="str">
            <v>ud/km</v>
          </cell>
          <cell r="D16">
            <v>4</v>
          </cell>
          <cell r="E16">
            <v>5</v>
          </cell>
          <cell r="F16">
            <v>6</v>
          </cell>
        </row>
        <row r="17">
          <cell r="A17" t="str">
            <v>6 S 00 001 11</v>
          </cell>
          <cell r="B17" t="str">
            <v xml:space="preserve">Limpeza balizadores </v>
          </cell>
          <cell r="C17" t="str">
            <v>ud/km</v>
          </cell>
          <cell r="D17">
            <v>4</v>
          </cell>
          <cell r="E17">
            <v>5</v>
          </cell>
          <cell r="F17">
            <v>6</v>
          </cell>
        </row>
        <row r="18">
          <cell r="B18" t="str">
            <v>Sinalização Vertical</v>
          </cell>
        </row>
        <row r="19">
          <cell r="A19" t="str">
            <v>4 S 06 200 02</v>
          </cell>
          <cell r="B19" t="str">
            <v>Substituição de Placas</v>
          </cell>
          <cell r="C19" t="str">
            <v>m²/m²</v>
          </cell>
          <cell r="D19">
            <v>0.28000000000000003</v>
          </cell>
          <cell r="E19">
            <v>0.32</v>
          </cell>
          <cell r="F19">
            <v>0.36</v>
          </cell>
        </row>
        <row r="20">
          <cell r="A20" t="str">
            <v>3 S 08 400 00</v>
          </cell>
          <cell r="B20" t="str">
            <v>Limpeza de Placas</v>
          </cell>
          <cell r="C20" t="str">
            <v>m²/m²</v>
          </cell>
          <cell r="D20">
            <v>2</v>
          </cell>
          <cell r="E20">
            <v>2.5</v>
          </cell>
          <cell r="F20">
            <v>3</v>
          </cell>
        </row>
        <row r="21">
          <cell r="B21" t="str">
            <v>Dispositivos de Proteção e Segurança</v>
          </cell>
        </row>
        <row r="22">
          <cell r="A22" t="str">
            <v>3 S 08 401 00</v>
          </cell>
          <cell r="B22" t="str">
            <v>Substituição de defensas metálicas</v>
          </cell>
          <cell r="C22" t="str">
            <v>m/km</v>
          </cell>
          <cell r="D22">
            <v>24.5</v>
          </cell>
          <cell r="E22">
            <v>27.2</v>
          </cell>
          <cell r="F22">
            <v>29.9</v>
          </cell>
        </row>
        <row r="23">
          <cell r="A23" t="str">
            <v>5 S 04 999 54</v>
          </cell>
          <cell r="B23" t="str">
            <v>Reparo de barreira New Jersey</v>
          </cell>
          <cell r="C23" t="str">
            <v>m³/km</v>
          </cell>
          <cell r="D23">
            <v>2</v>
          </cell>
          <cell r="E23">
            <v>3</v>
          </cell>
          <cell r="F23">
            <v>4</v>
          </cell>
        </row>
        <row r="24">
          <cell r="A24" t="str">
            <v>4 S 06 030 61</v>
          </cell>
          <cell r="B24" t="str">
            <v>Reconstrução de barreira New Jersey</v>
          </cell>
          <cell r="C24" t="str">
            <v>m/km</v>
          </cell>
          <cell r="D24">
            <v>3</v>
          </cell>
          <cell r="E24">
            <v>5</v>
          </cell>
          <cell r="F24">
            <v>6</v>
          </cell>
        </row>
        <row r="25">
          <cell r="A25" t="str">
            <v>6 S 00 000 69</v>
          </cell>
          <cell r="B25" t="str">
            <v>Tela anti-ofuscante</v>
          </cell>
          <cell r="C25" t="str">
            <v>m/km</v>
          </cell>
          <cell r="D25">
            <v>3</v>
          </cell>
          <cell r="E25">
            <v>5</v>
          </cell>
          <cell r="F25">
            <v>6</v>
          </cell>
        </row>
        <row r="26">
          <cell r="B26" t="str">
            <v>OAE's</v>
          </cell>
        </row>
        <row r="27">
          <cell r="A27" t="str">
            <v>3 S 08 200 50</v>
          </cell>
          <cell r="B27" t="str">
            <v>Reparo de guarda corpo/roda de concreto</v>
          </cell>
          <cell r="C27" t="str">
            <v>m/m</v>
          </cell>
          <cell r="D27">
            <v>0.2</v>
          </cell>
          <cell r="E27">
            <v>0.3</v>
          </cell>
          <cell r="F27">
            <v>0.4</v>
          </cell>
        </row>
        <row r="28">
          <cell r="A28" t="str">
            <v>3 S 08 402 00</v>
          </cell>
          <cell r="B28" t="str">
            <v>Pintura de superfícies de concreto (caiação)</v>
          </cell>
          <cell r="C28" t="str">
            <v>m²/m²</v>
          </cell>
          <cell r="D28">
            <v>1</v>
          </cell>
          <cell r="E28">
            <v>1.2</v>
          </cell>
          <cell r="F28">
            <v>1.3</v>
          </cell>
        </row>
        <row r="29">
          <cell r="A29" t="str">
            <v>3 S 03 950 00</v>
          </cell>
          <cell r="B29" t="str">
            <v>Limpeza de ponte</v>
          </cell>
          <cell r="C29" t="str">
            <v>m/m</v>
          </cell>
          <cell r="D29">
            <v>0.8</v>
          </cell>
          <cell r="E29">
            <v>1</v>
          </cell>
          <cell r="F29">
            <v>1.2</v>
          </cell>
        </row>
        <row r="30">
          <cell r="B30" t="str">
            <v>Drenagem e OAC</v>
          </cell>
        </row>
        <row r="31">
          <cell r="A31" t="str">
            <v>37.01.04.99</v>
          </cell>
          <cell r="B31" t="str">
            <v>Limpeza drenagem na plataforma</v>
          </cell>
          <cell r="C31" t="str">
            <v>m/m</v>
          </cell>
          <cell r="D31">
            <v>2</v>
          </cell>
          <cell r="E31">
            <v>2.25</v>
          </cell>
          <cell r="F31">
            <v>2.5</v>
          </cell>
        </row>
        <row r="32">
          <cell r="A32" t="str">
            <v>37.01.05.99</v>
          </cell>
          <cell r="B32" t="str">
            <v>Limpeza de drenagem fora da plataforma</v>
          </cell>
          <cell r="C32" t="str">
            <v>m/m</v>
          </cell>
          <cell r="D32">
            <v>2</v>
          </cell>
          <cell r="E32">
            <v>2.25</v>
          </cell>
          <cell r="F32">
            <v>2.5</v>
          </cell>
        </row>
        <row r="33">
          <cell r="A33" t="str">
            <v>3 S 08 302 01</v>
          </cell>
          <cell r="B33" t="str">
            <v>Limpeza de bueiros e galerias</v>
          </cell>
          <cell r="C33" t="str">
            <v>m/m</v>
          </cell>
          <cell r="D33">
            <v>0.25</v>
          </cell>
          <cell r="E33">
            <v>0.3</v>
          </cell>
          <cell r="F33">
            <v>0.35</v>
          </cell>
        </row>
        <row r="34">
          <cell r="A34" t="str">
            <v>5 S 04 999 54a</v>
          </cell>
          <cell r="B34" t="str">
            <v xml:space="preserve">Reparo de drenagem superficial em concreto </v>
          </cell>
          <cell r="C34" t="str">
            <v>m³/km</v>
          </cell>
          <cell r="D34">
            <v>19.5</v>
          </cell>
          <cell r="E34">
            <v>21</v>
          </cell>
          <cell r="F34">
            <v>26</v>
          </cell>
        </row>
        <row r="35">
          <cell r="B35" t="str">
            <v>Terrapleno e Estruturas de Contenção</v>
          </cell>
        </row>
        <row r="36">
          <cell r="A36" t="str">
            <v>3 S 08 500 00</v>
          </cell>
          <cell r="B36" t="str">
            <v>Recomposição manual de taludes</v>
          </cell>
          <cell r="C36" t="str">
            <v>m³/km</v>
          </cell>
          <cell r="D36">
            <v>2.1</v>
          </cell>
          <cell r="E36">
            <v>2.5</v>
          </cell>
          <cell r="F36">
            <v>2.8</v>
          </cell>
        </row>
        <row r="37">
          <cell r="A37" t="str">
            <v>3 S 08 501 00</v>
          </cell>
          <cell r="B37" t="str">
            <v>Recomposição mecânica de taludes</v>
          </cell>
          <cell r="C37" t="str">
            <v>m³/km</v>
          </cell>
          <cell r="D37">
            <v>2.1</v>
          </cell>
          <cell r="E37">
            <v>2.5</v>
          </cell>
          <cell r="F37">
            <v>2.8</v>
          </cell>
        </row>
        <row r="38">
          <cell r="A38" t="str">
            <v>3 S 08 511 00</v>
          </cell>
          <cell r="B38" t="str">
            <v>Remoção mecânica de barreiras</v>
          </cell>
          <cell r="C38" t="str">
            <v>m³/km</v>
          </cell>
          <cell r="D38">
            <v>2.1</v>
          </cell>
          <cell r="E38">
            <v>2.5</v>
          </cell>
          <cell r="F38">
            <v>2.8</v>
          </cell>
        </row>
        <row r="39">
          <cell r="B39" t="str">
            <v>Faixa de Domínio</v>
          </cell>
        </row>
        <row r="40">
          <cell r="A40" t="str">
            <v>3 S 08 900 00</v>
          </cell>
          <cell r="B40" t="str">
            <v>Roçada manual</v>
          </cell>
          <cell r="C40" t="str">
            <v>ha/ha</v>
          </cell>
          <cell r="D40">
            <v>11</v>
          </cell>
          <cell r="E40">
            <v>12</v>
          </cell>
          <cell r="F40">
            <v>13</v>
          </cell>
        </row>
        <row r="41">
          <cell r="A41" t="str">
            <v>3 S 08 901 00</v>
          </cell>
          <cell r="B41" t="str">
            <v xml:space="preserve">Roçada mecanizada </v>
          </cell>
          <cell r="C41" t="str">
            <v>ha/ha</v>
          </cell>
          <cell r="D41">
            <v>11</v>
          </cell>
          <cell r="E41">
            <v>12</v>
          </cell>
          <cell r="F41">
            <v>13</v>
          </cell>
        </row>
        <row r="42">
          <cell r="A42" t="str">
            <v>3 S 08 910 00</v>
          </cell>
          <cell r="B42" t="str">
            <v>Aceiro de cerca</v>
          </cell>
          <cell r="C42" t="str">
            <v>m²</v>
          </cell>
          <cell r="D42">
            <v>2</v>
          </cell>
          <cell r="E42">
            <v>2</v>
          </cell>
          <cell r="F42">
            <v>2</v>
          </cell>
        </row>
        <row r="43">
          <cell r="A43" t="str">
            <v>5 S 05 102 00</v>
          </cell>
          <cell r="B43" t="str">
            <v>Plantio/Conservação de revestimento vegetal</v>
          </cell>
          <cell r="C43" t="str">
            <v>m²/km</v>
          </cell>
          <cell r="D43">
            <v>350.00000000000006</v>
          </cell>
          <cell r="E43">
            <v>500</v>
          </cell>
          <cell r="F43">
            <v>650</v>
          </cell>
        </row>
        <row r="44">
          <cell r="A44" t="str">
            <v>6 S 00 000 49</v>
          </cell>
          <cell r="B44" t="str">
            <v>Limpeza de pistas e remoção dos entulhos</v>
          </cell>
          <cell r="C44" t="str">
            <v>t/km</v>
          </cell>
          <cell r="D44">
            <v>0.64000000000000012</v>
          </cell>
          <cell r="E44">
            <v>0.8</v>
          </cell>
          <cell r="F44">
            <v>0.96</v>
          </cell>
        </row>
        <row r="45">
          <cell r="A45" t="str">
            <v>3 S 08 404 00</v>
          </cell>
          <cell r="B45" t="str">
            <v>Recomp. tot. cerca c/ mourão de conc. secção quad.</v>
          </cell>
          <cell r="C45" t="str">
            <v>m/km</v>
          </cell>
          <cell r="D45">
            <v>8</v>
          </cell>
          <cell r="E45">
            <v>10</v>
          </cell>
          <cell r="F45">
            <v>12</v>
          </cell>
        </row>
        <row r="46">
          <cell r="B46" t="str">
            <v>Edificações e Instalações Operacionais</v>
          </cell>
        </row>
        <row r="47">
          <cell r="A47" t="str">
            <v>6 S 00 002 01</v>
          </cell>
          <cell r="B47" t="str">
            <v>Pintura e conservação geral de instalações operacionais</v>
          </cell>
          <cell r="C47" t="str">
            <v>equipe.mês</v>
          </cell>
          <cell r="D47">
            <v>1</v>
          </cell>
          <cell r="E47">
            <v>2</v>
          </cell>
          <cell r="F47">
            <v>3</v>
          </cell>
        </row>
        <row r="48">
          <cell r="B48" t="str">
            <v>Iluminação e Instalações Elétricas</v>
          </cell>
        </row>
        <row r="49">
          <cell r="A49" t="str">
            <v>6 S 00 002 02</v>
          </cell>
          <cell r="B49" t="str">
            <v>Conservação de Sistema de Iluminação</v>
          </cell>
          <cell r="C49" t="str">
            <v>equipe.mês</v>
          </cell>
          <cell r="D49">
            <v>2</v>
          </cell>
          <cell r="E49">
            <v>3</v>
          </cell>
          <cell r="F49">
            <v>4</v>
          </cell>
        </row>
      </sheetData>
      <sheetData sheetId="18" refreshError="1"/>
      <sheetData sheetId="19" refreshError="1"/>
      <sheetData sheetId="20">
        <row r="5">
          <cell r="E5">
            <v>3833502.83222283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Comparativo de Mercado"/>
      <sheetName val="Capa Simulador"/>
      <sheetName val="FLUXO + DRE  Original 20 anos"/>
      <sheetName val="Fatores 20 anos"/>
      <sheetName val="Prorrogação Fluxo 26 anos"/>
      <sheetName val="Prorrogação DRE 26 a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4">
          <cell r="F54" t="str">
            <v>ESTUDO DO REEQUILÍBRIO ECONÔMICO-FINANCEIRO</v>
          </cell>
        </row>
        <row r="55">
          <cell r="F55" t="str">
            <v>DA CONCESSIONÁRIA ECOVIAS</v>
          </cell>
        </row>
        <row r="56">
          <cell r="F56" t="str">
            <v>Versão: A-001 - agosto/2006</v>
          </cell>
        </row>
        <row r="57">
          <cell r="F57" t="str">
            <v>Valores a Preço de: julho/1997</v>
          </cell>
        </row>
        <row r="64">
          <cell r="B64" t="str">
            <v>RESUMO DOS DESEQUILIBRIOS NO CONTRATO EM VPL (Milhares de Reais)</v>
          </cell>
        </row>
        <row r="66">
          <cell r="B66" t="str">
            <v>FATOR</v>
          </cell>
          <cell r="C66" t="str">
            <v>DISCRIMINAÇÃO</v>
          </cell>
          <cell r="G66" t="str">
            <v>VPL (a)</v>
          </cell>
          <cell r="H66">
            <v>9</v>
          </cell>
          <cell r="I66" t="str">
            <v>TIR (b)</v>
          </cell>
        </row>
        <row r="67">
          <cell r="B67" t="str">
            <v>FATOR 1</v>
          </cell>
          <cell r="C67" t="str">
            <v>Ganho na Antecipação da Obra SP-160</v>
          </cell>
          <cell r="G67">
            <v>2038.3056849513359</v>
          </cell>
          <cell r="H67">
            <v>10998.965666509945</v>
          </cell>
          <cell r="I67">
            <v>0.2076675875382909</v>
          </cell>
        </row>
        <row r="68">
          <cell r="B68" t="str">
            <v>FATOR 2</v>
          </cell>
          <cell r="C68" t="str">
            <v>Majoração da COFINS</v>
          </cell>
          <cell r="G68">
            <v>-5872.5873228488454</v>
          </cell>
          <cell r="H68">
            <v>-31689.253881042936</v>
          </cell>
          <cell r="I68">
            <v>0.20119834290630281</v>
          </cell>
        </row>
        <row r="69">
          <cell r="B69" t="str">
            <v>FATOR 3</v>
          </cell>
          <cell r="C69" t="str">
            <v>Majoração do PIS</v>
          </cell>
          <cell r="G69">
            <v>-281.25966615177794</v>
          </cell>
          <cell r="H69">
            <v>-1517.7141653565632</v>
          </cell>
          <cell r="I69">
            <v>0.20575591843717594</v>
          </cell>
        </row>
        <row r="70">
          <cell r="B70" t="str">
            <v>FATOR 4</v>
          </cell>
          <cell r="C70" t="str">
            <v>Alteração da ISS-QN</v>
          </cell>
          <cell r="G70">
            <v>-2600.6581380424582</v>
          </cell>
          <cell r="H70">
            <v>-14033.493495035611</v>
          </cell>
          <cell r="I70">
            <v>0.20381993215133618</v>
          </cell>
        </row>
        <row r="71">
          <cell r="B71" t="str">
            <v>FATOR 5</v>
          </cell>
          <cell r="C71" t="str">
            <v>Despesas com a PMRV</v>
          </cell>
          <cell r="G71">
            <v>-1907.1040991544592</v>
          </cell>
          <cell r="H71">
            <v>-10290.984646672894</v>
          </cell>
          <cell r="I71">
            <v>0.20442664792195181</v>
          </cell>
        </row>
        <row r="72">
          <cell r="B72" t="str">
            <v>FATOR 6</v>
          </cell>
          <cell r="C72" t="str">
            <v>Perda de Receita - Parcelamento Reajuste Tarifário</v>
          </cell>
          <cell r="G72">
            <v>-1198.2596749111906</v>
          </cell>
          <cell r="H72">
            <v>-6465.9668670973724</v>
          </cell>
          <cell r="I72">
            <v>0.20500501013984487</v>
          </cell>
        </row>
        <row r="73">
          <cell r="B73" t="str">
            <v>FATOR 7</v>
          </cell>
          <cell r="C73" t="str">
            <v>1ª Adequação - Investimentos</v>
          </cell>
          <cell r="G73">
            <v>-106.34018766305778</v>
          </cell>
          <cell r="H73">
            <v>-573.82564436311304</v>
          </cell>
          <cell r="I73">
            <v>0.20590200808606335</v>
          </cell>
        </row>
        <row r="74">
          <cell r="B74" t="str">
            <v>FATOR 8</v>
          </cell>
          <cell r="C74" t="str">
            <v>2ª Adequação - Investimentos</v>
          </cell>
          <cell r="G74">
            <v>425.63401994992296</v>
          </cell>
          <cell r="H74">
            <v>2296.7771745382647</v>
          </cell>
          <cell r="I74">
            <v>0.20634547163225292</v>
          </cell>
        </row>
        <row r="75">
          <cell r="B75" t="str">
            <v>FATOR 9</v>
          </cell>
          <cell r="C75" t="str">
            <v>3ª e 4ª Adequações - Investimentos</v>
          </cell>
          <cell r="G75">
            <v>24.398397252539297</v>
          </cell>
          <cell r="H75">
            <v>131.65696179911171</v>
          </cell>
          <cell r="I75">
            <v>0.20600677650322619</v>
          </cell>
        </row>
        <row r="76">
          <cell r="B76" t="str">
            <v>FATOR 10</v>
          </cell>
          <cell r="C76" t="str">
            <v>Compartimentação de Túneis</v>
          </cell>
          <cell r="G76">
            <v>-4180.8647974701216</v>
          </cell>
          <cell r="H76">
            <v>-22560.49654534119</v>
          </cell>
          <cell r="I76">
            <v>0.20257901029251171</v>
          </cell>
        </row>
        <row r="77">
          <cell r="B77" t="str">
            <v>FATOR 11</v>
          </cell>
          <cell r="C77" t="str">
            <v>Equipamentos - Ampliação</v>
          </cell>
          <cell r="G77">
            <v>-4139.9069405042419</v>
          </cell>
          <cell r="H77">
            <v>-22339.482560114389</v>
          </cell>
          <cell r="I77">
            <v>0.2026286780235434</v>
          </cell>
        </row>
        <row r="78">
          <cell r="B78" t="str">
            <v>FATOR 12</v>
          </cell>
          <cell r="C78" t="str">
            <v>7ª Adequação de Investimentos</v>
          </cell>
          <cell r="G78">
            <v>5067.2028038068056</v>
          </cell>
          <cell r="H78">
            <v>27343.293047649335</v>
          </cell>
          <cell r="I78">
            <v>0.21016376800672076</v>
          </cell>
        </row>
        <row r="79">
          <cell r="B79" t="str">
            <v>FATOR 13</v>
          </cell>
          <cell r="C79">
            <v>0</v>
          </cell>
          <cell r="G79">
            <v>1.6063392582988022E-10</v>
          </cell>
          <cell r="H79">
            <v>8.6680179922166078E-10</v>
          </cell>
          <cell r="I79">
            <v>0.20598665865139795</v>
          </cell>
        </row>
        <row r="80">
          <cell r="B80" t="str">
            <v>FATOR 14</v>
          </cell>
          <cell r="C80">
            <v>0</v>
          </cell>
          <cell r="G80">
            <v>1.6063392582988022E-10</v>
          </cell>
          <cell r="H80">
            <v>8.6680179922166078E-10</v>
          </cell>
          <cell r="I80">
            <v>0.20598665865139795</v>
          </cell>
        </row>
        <row r="81">
          <cell r="B81" t="str">
            <v>FATOR 15</v>
          </cell>
          <cell r="C81">
            <v>0</v>
          </cell>
          <cell r="G81">
            <v>1.6063392582988022E-10</v>
          </cell>
          <cell r="H81">
            <v>8.6680179922166078E-10</v>
          </cell>
          <cell r="I81">
            <v>0.20598665865139795</v>
          </cell>
        </row>
        <row r="82">
          <cell r="B82" t="str">
            <v>TOTAL GERAL</v>
          </cell>
          <cell r="G82">
            <v>-12731.439920785069</v>
          </cell>
          <cell r="H82">
            <v>-68700.524954524779</v>
          </cell>
          <cell r="I82">
            <v>0.19560116118791618</v>
          </cell>
        </row>
        <row r="83">
          <cell r="B83" t="str">
            <v>(a) reperesenta apenas o VPL do fluxo de caixa do fator utilizando a tir original do projeto</v>
          </cell>
        </row>
        <row r="84">
          <cell r="B84" t="str">
            <v>(b) representa a tir do fluxo de caixa do projeto mais o fluxo de caixa do fator</v>
          </cell>
        </row>
        <row r="86">
          <cell r="B86" t="str">
            <v>ALTERNATIVAS UTILIZADAS PARA O REEQUILIBRIO DO CONTRATO</v>
          </cell>
        </row>
        <row r="88">
          <cell r="B88" t="str">
            <v>Projeta o Contrato Original até:</v>
          </cell>
          <cell r="F88">
            <v>26</v>
          </cell>
        </row>
        <row r="90">
          <cell r="B90" t="str">
            <v>Reajuste na Receita Base  de:</v>
          </cell>
          <cell r="F90">
            <v>0</v>
          </cell>
        </row>
        <row r="92">
          <cell r="B92" t="str">
            <v>Considera o Reajuste a Partir do:</v>
          </cell>
          <cell r="F92">
            <v>9</v>
          </cell>
        </row>
        <row r="94">
          <cell r="B94" t="str">
            <v>EFEITOS NOS RESULTADOS PROJETADOS</v>
          </cell>
        </row>
        <row r="96">
          <cell r="B96" t="str">
            <v>TIR Original do Contrato (ao ano)</v>
          </cell>
          <cell r="J96">
            <v>0.20598665865139795</v>
          </cell>
        </row>
        <row r="98">
          <cell r="B98" t="str">
            <v>TIR Resultante dos Desequilibrio no Contrato Original (ao ano)</v>
          </cell>
          <cell r="J98">
            <v>0.19560116118791618</v>
          </cell>
        </row>
        <row r="100">
          <cell r="B100" t="str">
            <v>Diferença entre a TIR Original x TIR Desequilibrios</v>
          </cell>
          <cell r="J100">
            <v>-1.0385497463481774E-2</v>
          </cell>
        </row>
        <row r="102">
          <cell r="B102" t="str">
            <v>TIR Resultante das Alternativas Utilizadas para o Reequilibrio (ao ano)</v>
          </cell>
          <cell r="J102">
            <v>0.20622234876489354</v>
          </cell>
        </row>
        <row r="104">
          <cell r="B104" t="str">
            <v>GRAFICOS COMPARATIVOS DOS AJUSTES NOS DESEQUILIBRIOS NO CONTRATO ORIGINAL</v>
          </cell>
        </row>
        <row r="133">
          <cell r="B133" t="str">
            <v>SALDO DO FLUXO DE CAIXA DOS FATORES DE DESEQUILIBRIO (MIlhares de Reais)</v>
          </cell>
        </row>
        <row r="135">
          <cell r="B135" t="str">
            <v>DISCRIMINAÇÃO</v>
          </cell>
          <cell r="F135" t="str">
            <v>VPL</v>
          </cell>
          <cell r="G135" t="str">
            <v>TIR</v>
          </cell>
          <cell r="H135">
            <v>1</v>
          </cell>
          <cell r="I135">
            <v>2</v>
          </cell>
          <cell r="J135">
            <v>3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8</v>
          </cell>
          <cell r="P135">
            <v>9</v>
          </cell>
          <cell r="Q135">
            <v>10</v>
          </cell>
          <cell r="R135">
            <v>11</v>
          </cell>
          <cell r="S135">
            <v>12</v>
          </cell>
          <cell r="T135">
            <v>13</v>
          </cell>
          <cell r="U135">
            <v>14</v>
          </cell>
          <cell r="V135">
            <v>15</v>
          </cell>
          <cell r="W135">
            <v>16</v>
          </cell>
          <cell r="X135">
            <v>17</v>
          </cell>
          <cell r="Y135">
            <v>18</v>
          </cell>
          <cell r="Z135">
            <v>19</v>
          </cell>
          <cell r="AA135">
            <v>20</v>
          </cell>
        </row>
        <row r="136">
          <cell r="B136" t="str">
            <v>(=)Fluxo de Caixa do Projeto Original</v>
          </cell>
          <cell r="F136">
            <v>1.6063392582988022E-10</v>
          </cell>
          <cell r="G136">
            <v>0.20598665865139795</v>
          </cell>
          <cell r="H136">
            <v>-39229.718373034237</v>
          </cell>
          <cell r="I136">
            <v>-29908.212028162554</v>
          </cell>
          <cell r="J136">
            <v>-50145.101041049667</v>
          </cell>
          <cell r="K136">
            <v>-164186.73942439881</v>
          </cell>
          <cell r="L136">
            <v>-122190.77248663284</v>
          </cell>
          <cell r="M136">
            <v>88633.051028939692</v>
          </cell>
          <cell r="N136">
            <v>99501.281783748724</v>
          </cell>
          <cell r="O136">
            <v>112481.56994213944</v>
          </cell>
          <cell r="P136">
            <v>115333.2602316126</v>
          </cell>
          <cell r="Q136">
            <v>121364.68999219264</v>
          </cell>
          <cell r="R136">
            <v>125949.2910516144</v>
          </cell>
          <cell r="S136">
            <v>128957.20994893744</v>
          </cell>
          <cell r="T136">
            <v>104174.25336412256</v>
          </cell>
          <cell r="U136">
            <v>145903.26841051108</v>
          </cell>
          <cell r="V136">
            <v>149578.38589610436</v>
          </cell>
          <cell r="W136">
            <v>152769.60051223767</v>
          </cell>
          <cell r="X136">
            <v>140677.21782348497</v>
          </cell>
          <cell r="Y136">
            <v>162443.50158830633</v>
          </cell>
          <cell r="Z136">
            <v>175208.30228440434</v>
          </cell>
          <cell r="AA136">
            <v>168397.60233190004</v>
          </cell>
        </row>
        <row r="137">
          <cell r="B137" t="str">
            <v>(+)Desequilibrio do Projeto Original (a)</v>
          </cell>
        </row>
        <row r="138">
          <cell r="B138" t="str">
            <v>Ganho na Antecipação da Obra SP-160</v>
          </cell>
        </row>
        <row r="139">
          <cell r="B139" t="str">
            <v>Fluxo de Caixa do Fator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5199.7424473090314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</row>
        <row r="140">
          <cell r="B140" t="str">
            <v>Somatoria com Projeto Original</v>
          </cell>
          <cell r="F140">
            <v>2038.3056849513359</v>
          </cell>
          <cell r="G140">
            <v>0.2076675875382909</v>
          </cell>
          <cell r="H140">
            <v>-39229.718373034237</v>
          </cell>
          <cell r="I140">
            <v>-29908.212028162554</v>
          </cell>
          <cell r="J140">
            <v>-50145.101041049667</v>
          </cell>
          <cell r="K140">
            <v>-164186.73942439881</v>
          </cell>
          <cell r="L140">
            <v>-116991.0300393238</v>
          </cell>
          <cell r="M140">
            <v>88633.051028939692</v>
          </cell>
          <cell r="N140">
            <v>99501.281783748724</v>
          </cell>
          <cell r="O140">
            <v>112481.56994213944</v>
          </cell>
          <cell r="P140">
            <v>115333.2602316126</v>
          </cell>
          <cell r="Q140">
            <v>121364.68999219264</v>
          </cell>
          <cell r="R140">
            <v>125949.2910516144</v>
          </cell>
          <cell r="S140">
            <v>128957.20994893744</v>
          </cell>
          <cell r="T140">
            <v>104174.25336412256</v>
          </cell>
          <cell r="U140">
            <v>145903.26841051108</v>
          </cell>
          <cell r="V140">
            <v>149578.38589610436</v>
          </cell>
          <cell r="W140">
            <v>152769.60051223767</v>
          </cell>
          <cell r="X140">
            <v>140677.21782348497</v>
          </cell>
          <cell r="Y140">
            <v>162443.50158830633</v>
          </cell>
          <cell r="Z140">
            <v>175208.30228440434</v>
          </cell>
          <cell r="AA140">
            <v>168397.60233190004</v>
          </cell>
        </row>
        <row r="141">
          <cell r="B141" t="str">
            <v>Majoração da COFINS</v>
          </cell>
        </row>
        <row r="142">
          <cell r="B142" t="str">
            <v>Fluxo de Caixa do Fator</v>
          </cell>
          <cell r="H142">
            <v>-365.01642433333313</v>
          </cell>
          <cell r="I142">
            <v>-1127.6515400000003</v>
          </cell>
          <cell r="J142">
            <v>-1161.4517669999996</v>
          </cell>
          <cell r="K142">
            <v>-1195.9743209999997</v>
          </cell>
          <cell r="L142">
            <v>-1287.1470118472223</v>
          </cell>
          <cell r="M142">
            <v>-1932.0372923251493</v>
          </cell>
          <cell r="N142">
            <v>-1637.5178683793852</v>
          </cell>
          <cell r="O142">
            <v>-1496.3578329999998</v>
          </cell>
          <cell r="P142">
            <v>-1540.5537799999997</v>
          </cell>
          <cell r="Q142">
            <v>-1585.9069509999995</v>
          </cell>
          <cell r="R142">
            <v>-1632.5810939999997</v>
          </cell>
          <cell r="S142">
            <v>-1680.8306080000002</v>
          </cell>
          <cell r="T142">
            <v>-1730.3732220000002</v>
          </cell>
          <cell r="U142">
            <v>-1781.5350920000001</v>
          </cell>
          <cell r="V142">
            <v>-1834.1584329999994</v>
          </cell>
          <cell r="W142">
            <v>-1888.3920519999995</v>
          </cell>
          <cell r="X142">
            <v>-1944.0756180000003</v>
          </cell>
          <cell r="Y142">
            <v>-2001.6153519999993</v>
          </cell>
          <cell r="Z142">
            <v>-2060.7888810000004</v>
          </cell>
          <cell r="AA142">
            <v>-2121.8567679999987</v>
          </cell>
        </row>
        <row r="143">
          <cell r="B143" t="str">
            <v>Somatoria com Projeto Original</v>
          </cell>
          <cell r="F143">
            <v>-5872.5873228488454</v>
          </cell>
          <cell r="G143">
            <v>0.20119834290630281</v>
          </cell>
          <cell r="H143">
            <v>-39594.734797367571</v>
          </cell>
          <cell r="I143">
            <v>-31035.863568162553</v>
          </cell>
          <cell r="J143">
            <v>-51306.552808049666</v>
          </cell>
          <cell r="K143">
            <v>-165382.7137453988</v>
          </cell>
          <cell r="L143">
            <v>-123477.91949848006</v>
          </cell>
          <cell r="M143">
            <v>86701.013736614535</v>
          </cell>
          <cell r="N143">
            <v>97863.763915369345</v>
          </cell>
          <cell r="O143">
            <v>110985.21210913944</v>
          </cell>
          <cell r="P143">
            <v>113792.7064516126</v>
          </cell>
          <cell r="Q143">
            <v>119778.78304119264</v>
          </cell>
          <cell r="R143">
            <v>124316.70995761441</v>
          </cell>
          <cell r="S143">
            <v>127276.37934093743</v>
          </cell>
          <cell r="T143">
            <v>102443.88014212257</v>
          </cell>
          <cell r="U143">
            <v>144121.73331851108</v>
          </cell>
          <cell r="V143">
            <v>147744.22746310435</v>
          </cell>
          <cell r="W143">
            <v>150881.20846023766</v>
          </cell>
          <cell r="X143">
            <v>138733.14220548497</v>
          </cell>
          <cell r="Y143">
            <v>160441.88623630634</v>
          </cell>
          <cell r="Z143">
            <v>173147.51340340433</v>
          </cell>
          <cell r="AA143">
            <v>166275.74556390004</v>
          </cell>
        </row>
        <row r="144">
          <cell r="B144" t="str">
            <v>Majoração do PIS</v>
          </cell>
        </row>
        <row r="145">
          <cell r="B145" t="str">
            <v>Fluxo de Caixa do Fator</v>
          </cell>
          <cell r="H145">
            <v>-1.1138928666666748</v>
          </cell>
          <cell r="I145">
            <v>-3.4411903500000287</v>
          </cell>
          <cell r="J145">
            <v>-3.5443167500000095</v>
          </cell>
          <cell r="K145">
            <v>-3.6497077499999091</v>
          </cell>
          <cell r="L145">
            <v>-346.24327491903955</v>
          </cell>
          <cell r="M145">
            <v>-370.4568192841565</v>
          </cell>
          <cell r="N145">
            <v>-44.516180459998218</v>
          </cell>
          <cell r="O145">
            <v>-4.5663917000000875</v>
          </cell>
          <cell r="P145">
            <v>-4.7011789500000347</v>
          </cell>
          <cell r="Q145">
            <v>-4.8395808500000728</v>
          </cell>
          <cell r="R145">
            <v>-4.9820764499999814</v>
          </cell>
          <cell r="S145">
            <v>-5.1292754500000504</v>
          </cell>
          <cell r="T145">
            <v>-5.2804810500000574</v>
          </cell>
          <cell r="U145">
            <v>-5.4366513500000222</v>
          </cell>
          <cell r="V145">
            <v>-5.5971766499999607</v>
          </cell>
          <cell r="W145">
            <v>-5.7626666500000079</v>
          </cell>
          <cell r="X145">
            <v>-5.9326858500000457</v>
          </cell>
          <cell r="Y145">
            <v>-6.108235900000059</v>
          </cell>
          <cell r="Z145">
            <v>-6.2887506500000292</v>
          </cell>
          <cell r="AA145">
            <v>-6.4752317499999412</v>
          </cell>
        </row>
        <row r="146">
          <cell r="B146" t="str">
            <v>Somatoria com Projeto Original</v>
          </cell>
          <cell r="F146">
            <v>-281.25966615177794</v>
          </cell>
          <cell r="G146">
            <v>0.20575591843717594</v>
          </cell>
          <cell r="H146">
            <v>-39230.832265900906</v>
          </cell>
          <cell r="I146">
            <v>-29911.653218512554</v>
          </cell>
          <cell r="J146">
            <v>-50148.645357799665</v>
          </cell>
          <cell r="K146">
            <v>-164190.38913214882</v>
          </cell>
          <cell r="L146">
            <v>-122537.01576155187</v>
          </cell>
          <cell r="M146">
            <v>88262.594209655537</v>
          </cell>
          <cell r="N146">
            <v>99456.765603288732</v>
          </cell>
          <cell r="O146">
            <v>112477.00355043943</v>
          </cell>
          <cell r="P146">
            <v>115328.5590526626</v>
          </cell>
          <cell r="Q146">
            <v>121359.85041134263</v>
          </cell>
          <cell r="R146">
            <v>125944.3089751644</v>
          </cell>
          <cell r="S146">
            <v>128952.08067348743</v>
          </cell>
          <cell r="T146">
            <v>104168.97288307257</v>
          </cell>
          <cell r="U146">
            <v>145897.83175916108</v>
          </cell>
          <cell r="V146">
            <v>149572.78871945437</v>
          </cell>
          <cell r="W146">
            <v>152763.83784558767</v>
          </cell>
          <cell r="X146">
            <v>140671.28513763496</v>
          </cell>
          <cell r="Y146">
            <v>162437.39335240633</v>
          </cell>
          <cell r="Z146">
            <v>175202.01353375433</v>
          </cell>
          <cell r="AA146">
            <v>168391.12710015004</v>
          </cell>
        </row>
        <row r="147">
          <cell r="B147" t="str">
            <v>Alteração da ISS-QN</v>
          </cell>
        </row>
        <row r="148">
          <cell r="B148" t="str">
            <v>Fluxo de Caixa do Fator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-4391.1071375000001</v>
          </cell>
          <cell r="V148">
            <v>-9041.6265500000009</v>
          </cell>
          <cell r="W148">
            <v>-9308.9756450000004</v>
          </cell>
          <cell r="X148">
            <v>-9583.4699550000005</v>
          </cell>
          <cell r="Y148">
            <v>-9867.117470000001</v>
          </cell>
          <cell r="Z148">
            <v>-10158.819390000001</v>
          </cell>
          <cell r="AA148">
            <v>-10459.855415</v>
          </cell>
        </row>
        <row r="149">
          <cell r="B149" t="str">
            <v>Somatoria com Projeto Original</v>
          </cell>
          <cell r="F149">
            <v>-2600.6581380424582</v>
          </cell>
          <cell r="G149">
            <v>0.20381993215133618</v>
          </cell>
          <cell r="H149">
            <v>-39229.718373034237</v>
          </cell>
          <cell r="I149">
            <v>-29908.212028162554</v>
          </cell>
          <cell r="J149">
            <v>-50145.101041049667</v>
          </cell>
          <cell r="K149">
            <v>-164186.73942439881</v>
          </cell>
          <cell r="L149">
            <v>-122190.77248663284</v>
          </cell>
          <cell r="M149">
            <v>88633.051028939692</v>
          </cell>
          <cell r="N149">
            <v>99501.281783748724</v>
          </cell>
          <cell r="O149">
            <v>112481.56994213944</v>
          </cell>
          <cell r="P149">
            <v>115333.2602316126</v>
          </cell>
          <cell r="Q149">
            <v>121364.68999219264</v>
          </cell>
          <cell r="R149">
            <v>125949.2910516144</v>
          </cell>
          <cell r="S149">
            <v>128957.20994893744</v>
          </cell>
          <cell r="T149">
            <v>104174.25336412256</v>
          </cell>
          <cell r="U149">
            <v>141512.16127301109</v>
          </cell>
          <cell r="V149">
            <v>140536.75934610434</v>
          </cell>
          <cell r="W149">
            <v>143460.62486723767</v>
          </cell>
          <cell r="X149">
            <v>131093.74786848496</v>
          </cell>
          <cell r="Y149">
            <v>152576.38411830633</v>
          </cell>
          <cell r="Z149">
            <v>165049.48289440435</v>
          </cell>
          <cell r="AA149">
            <v>157937.74691690004</v>
          </cell>
        </row>
        <row r="150">
          <cell r="B150" t="str">
            <v>Despesas com a PMRV</v>
          </cell>
        </row>
        <row r="151">
          <cell r="B151" t="str">
            <v>Fluxo de Caixa do Fator</v>
          </cell>
          <cell r="H151">
            <v>-207.56353136168502</v>
          </cell>
          <cell r="I151">
            <v>-536.70364782000001</v>
          </cell>
          <cell r="J151">
            <v>-512.49327425102513</v>
          </cell>
          <cell r="K151">
            <v>-390.42060891595662</v>
          </cell>
          <cell r="L151">
            <v>-499.33547547878385</v>
          </cell>
          <cell r="M151">
            <v>-47.500371870791952</v>
          </cell>
          <cell r="N151">
            <v>-488.17069975879593</v>
          </cell>
          <cell r="O151">
            <v>-488.17069975879593</v>
          </cell>
          <cell r="P151">
            <v>-488.17069975879593</v>
          </cell>
          <cell r="Q151">
            <v>-488.17069975879593</v>
          </cell>
          <cell r="R151">
            <v>-235.17069975879593</v>
          </cell>
          <cell r="S151">
            <v>-488.17069975879593</v>
          </cell>
          <cell r="T151">
            <v>-488.17069975879593</v>
          </cell>
          <cell r="U151">
            <v>-488.17069975879593</v>
          </cell>
          <cell r="V151">
            <v>-488.17069975879593</v>
          </cell>
          <cell r="W151">
            <v>-235.17069975879593</v>
          </cell>
          <cell r="X151">
            <v>-492.34519975879596</v>
          </cell>
          <cell r="Y151">
            <v>-492.34519975879596</v>
          </cell>
          <cell r="Z151">
            <v>-492.34519975879596</v>
          </cell>
          <cell r="AA151">
            <v>-831.36519975879594</v>
          </cell>
        </row>
        <row r="152">
          <cell r="B152" t="str">
            <v>Somatoria com Projeto Original</v>
          </cell>
          <cell r="F152">
            <v>-1907.1040991544592</v>
          </cell>
          <cell r="G152">
            <v>0.20442664792195181</v>
          </cell>
          <cell r="H152">
            <v>-39437.281904395924</v>
          </cell>
          <cell r="I152">
            <v>-30444.915675982553</v>
          </cell>
          <cell r="J152">
            <v>-50657.594315300696</v>
          </cell>
          <cell r="K152">
            <v>-164577.16003331478</v>
          </cell>
          <cell r="L152">
            <v>-122690.10796211162</v>
          </cell>
          <cell r="M152">
            <v>88585.550657068903</v>
          </cell>
          <cell r="N152">
            <v>99013.111083989934</v>
          </cell>
          <cell r="O152">
            <v>111993.39924238065</v>
          </cell>
          <cell r="P152">
            <v>114845.08953185381</v>
          </cell>
          <cell r="Q152">
            <v>120876.51929243385</v>
          </cell>
          <cell r="R152">
            <v>125714.12035185561</v>
          </cell>
          <cell r="S152">
            <v>128469.03924917865</v>
          </cell>
          <cell r="T152">
            <v>103686.08266436377</v>
          </cell>
          <cell r="U152">
            <v>145415.09771075228</v>
          </cell>
          <cell r="V152">
            <v>149090.21519634555</v>
          </cell>
          <cell r="W152">
            <v>152534.42981247886</v>
          </cell>
          <cell r="X152">
            <v>140184.87262372617</v>
          </cell>
          <cell r="Y152">
            <v>161951.15638854753</v>
          </cell>
          <cell r="Z152">
            <v>174715.95708464555</v>
          </cell>
          <cell r="AA152">
            <v>167566.23713214125</v>
          </cell>
        </row>
        <row r="153">
          <cell r="B153" t="str">
            <v>Perda de Receita - Parcelamento Reajuste Tarifário</v>
          </cell>
        </row>
        <row r="154">
          <cell r="B154" t="str">
            <v>Fluxo de Caixa do Fator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-3686.4297705310373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</row>
        <row r="155">
          <cell r="B155" t="str">
            <v>Somatoria com Projeto Original</v>
          </cell>
          <cell r="F155">
            <v>-1198.2596749111906</v>
          </cell>
          <cell r="G155">
            <v>0.20500501013984487</v>
          </cell>
          <cell r="H155">
            <v>-39229.718373034237</v>
          </cell>
          <cell r="I155">
            <v>-29908.212028162554</v>
          </cell>
          <cell r="J155">
            <v>-50145.101041049667</v>
          </cell>
          <cell r="K155">
            <v>-164186.73942439881</v>
          </cell>
          <cell r="L155">
            <v>-122190.77248663284</v>
          </cell>
          <cell r="M155">
            <v>84946.621258408661</v>
          </cell>
          <cell r="N155">
            <v>99501.281783748724</v>
          </cell>
          <cell r="O155">
            <v>112481.56994213944</v>
          </cell>
          <cell r="P155">
            <v>115333.2602316126</v>
          </cell>
          <cell r="Q155">
            <v>121364.68999219264</v>
          </cell>
          <cell r="R155">
            <v>125949.2910516144</v>
          </cell>
          <cell r="S155">
            <v>128957.20994893744</v>
          </cell>
          <cell r="T155">
            <v>104174.25336412256</v>
          </cell>
          <cell r="U155">
            <v>145903.26841051108</v>
          </cell>
          <cell r="V155">
            <v>149578.38589610436</v>
          </cell>
          <cell r="W155">
            <v>152769.60051223767</v>
          </cell>
          <cell r="X155">
            <v>140677.21782348497</v>
          </cell>
          <cell r="Y155">
            <v>162443.50158830633</v>
          </cell>
          <cell r="Z155">
            <v>175208.30228440434</v>
          </cell>
          <cell r="AA155">
            <v>168397.60233190004</v>
          </cell>
        </row>
        <row r="156">
          <cell r="B156" t="str">
            <v>1ª Adequação - Investimentos</v>
          </cell>
        </row>
        <row r="157">
          <cell r="B157" t="str">
            <v>Fluxo de Caixa do Fator</v>
          </cell>
          <cell r="H157">
            <v>32489.314749999998</v>
          </cell>
          <cell r="I157">
            <v>-33665.428480000002</v>
          </cell>
          <cell r="J157">
            <v>-94913.596050000036</v>
          </cell>
          <cell r="K157">
            <v>33325.821270000022</v>
          </cell>
          <cell r="L157">
            <v>83168.222569999998</v>
          </cell>
          <cell r="M157">
            <v>8852.0866999999998</v>
          </cell>
          <cell r="N157">
            <v>5352.4538499999999</v>
          </cell>
          <cell r="O157">
            <v>-5226.7782999999999</v>
          </cell>
          <cell r="P157">
            <v>-4642.7378999999983</v>
          </cell>
          <cell r="Q157">
            <v>-5610.6613200000011</v>
          </cell>
          <cell r="R157">
            <v>-2623.8730499999997</v>
          </cell>
          <cell r="S157">
            <v>4211.3567400000011</v>
          </cell>
          <cell r="T157">
            <v>17886.02893</v>
          </cell>
          <cell r="U157">
            <v>-5354.8308099999995</v>
          </cell>
          <cell r="V157">
            <v>1839.8130100000003</v>
          </cell>
          <cell r="W157">
            <v>-5211.6170000000002</v>
          </cell>
          <cell r="X157">
            <v>13558.89</v>
          </cell>
          <cell r="Y157">
            <v>1416.8767400000006</v>
          </cell>
          <cell r="Z157">
            <v>-28078.945299999999</v>
          </cell>
          <cell r="AA157">
            <v>-22107.001009999993</v>
          </cell>
        </row>
        <row r="158">
          <cell r="B158" t="str">
            <v>Somatoria com Projeto Original</v>
          </cell>
          <cell r="F158">
            <v>-106.34018766305778</v>
          </cell>
          <cell r="G158">
            <v>0.20590200808606335</v>
          </cell>
          <cell r="H158">
            <v>-6740.403623034239</v>
          </cell>
          <cell r="I158">
            <v>-63573.640508162556</v>
          </cell>
          <cell r="J158">
            <v>-145058.69709104969</v>
          </cell>
          <cell r="K158">
            <v>-130860.91815439879</v>
          </cell>
          <cell r="L158">
            <v>-39022.549916632837</v>
          </cell>
          <cell r="M158">
            <v>97485.137728939691</v>
          </cell>
          <cell r="N158">
            <v>104853.73563374873</v>
          </cell>
          <cell r="O158">
            <v>107254.79164213943</v>
          </cell>
          <cell r="P158">
            <v>110690.52233161261</v>
          </cell>
          <cell r="Q158">
            <v>115754.02867219264</v>
          </cell>
          <cell r="R158">
            <v>123325.41800161441</v>
          </cell>
          <cell r="S158">
            <v>133168.56668893743</v>
          </cell>
          <cell r="T158">
            <v>122060.28229412256</v>
          </cell>
          <cell r="U158">
            <v>140548.43760051107</v>
          </cell>
          <cell r="V158">
            <v>151418.19890610437</v>
          </cell>
          <cell r="W158">
            <v>147557.98351223767</v>
          </cell>
          <cell r="X158">
            <v>154236.10782348498</v>
          </cell>
          <cell r="Y158">
            <v>163860.37832830634</v>
          </cell>
          <cell r="Z158">
            <v>147129.35698440435</v>
          </cell>
          <cell r="AA158">
            <v>146290.60132190003</v>
          </cell>
        </row>
        <row r="159">
          <cell r="B159" t="str">
            <v>2ª Adequação - Investimentos</v>
          </cell>
        </row>
        <row r="160">
          <cell r="B160" t="str">
            <v>Fluxo de Caixa do Fator</v>
          </cell>
          <cell r="H160">
            <v>-0.35474999999769352</v>
          </cell>
          <cell r="I160">
            <v>-75.281520000002274</v>
          </cell>
          <cell r="J160">
            <v>5395.0160500000147</v>
          </cell>
          <cell r="K160">
            <v>5210.8387299999904</v>
          </cell>
          <cell r="L160">
            <v>4847.0974300000089</v>
          </cell>
          <cell r="M160">
            <v>2139.5332999999996</v>
          </cell>
          <cell r="N160">
            <v>-6973.6038499999995</v>
          </cell>
          <cell r="O160">
            <v>-7071.6217000000006</v>
          </cell>
          <cell r="P160">
            <v>0.51789999999823522</v>
          </cell>
          <cell r="Q160">
            <v>-7642.4486799999995</v>
          </cell>
          <cell r="R160">
            <v>-13429.516950000001</v>
          </cell>
          <cell r="S160">
            <v>-11654.12674</v>
          </cell>
          <cell r="T160">
            <v>-8091.4189300000007</v>
          </cell>
          <cell r="U160">
            <v>-977.44918999999993</v>
          </cell>
          <cell r="V160">
            <v>0.44699000000014166</v>
          </cell>
          <cell r="W160">
            <v>-0.18299999999999272</v>
          </cell>
          <cell r="X160">
            <v>0.55000000000063665</v>
          </cell>
          <cell r="Y160">
            <v>-0.55673999999999069</v>
          </cell>
          <cell r="Z160">
            <v>13430.0353</v>
          </cell>
          <cell r="AA160">
            <v>13429.591009999991</v>
          </cell>
        </row>
        <row r="161">
          <cell r="B161" t="str">
            <v>Somatoria com Projeto Original</v>
          </cell>
          <cell r="F161">
            <v>425.63401994992296</v>
          </cell>
          <cell r="G161">
            <v>0.20634547163225292</v>
          </cell>
          <cell r="H161">
            <v>-39230.073123034235</v>
          </cell>
          <cell r="I161">
            <v>-29983.493548162558</v>
          </cell>
          <cell r="J161">
            <v>-44750.084991049654</v>
          </cell>
          <cell r="K161">
            <v>-158975.90069439882</v>
          </cell>
          <cell r="L161">
            <v>-117343.67505663283</v>
          </cell>
          <cell r="M161">
            <v>90772.584328939687</v>
          </cell>
          <cell r="N161">
            <v>92527.677933748724</v>
          </cell>
          <cell r="O161">
            <v>105409.94824213944</v>
          </cell>
          <cell r="P161">
            <v>115333.77813161259</v>
          </cell>
          <cell r="Q161">
            <v>113722.24131219264</v>
          </cell>
          <cell r="R161">
            <v>112519.7741016144</v>
          </cell>
          <cell r="S161">
            <v>117303.08320893743</v>
          </cell>
          <cell r="T161">
            <v>96082.83443412256</v>
          </cell>
          <cell r="U161">
            <v>144925.81922051107</v>
          </cell>
          <cell r="V161">
            <v>149578.83288610436</v>
          </cell>
          <cell r="W161">
            <v>152769.41751223768</v>
          </cell>
          <cell r="X161">
            <v>140677.76782348496</v>
          </cell>
          <cell r="Y161">
            <v>162442.94484830633</v>
          </cell>
          <cell r="Z161">
            <v>188638.33758440433</v>
          </cell>
          <cell r="AA161">
            <v>181827.19334190004</v>
          </cell>
        </row>
        <row r="162">
          <cell r="B162" t="str">
            <v>3ª e 4ª Adequações - Investimentos</v>
          </cell>
        </row>
        <row r="163">
          <cell r="B163" t="str">
            <v>Fluxo de Caixa do Fator</v>
          </cell>
          <cell r="H163">
            <v>-579.61000000000115</v>
          </cell>
          <cell r="I163">
            <v>-1676.8576838401275</v>
          </cell>
          <cell r="J163">
            <v>951.76817721821158</v>
          </cell>
          <cell r="K163">
            <v>-964.47342669650493</v>
          </cell>
          <cell r="L163">
            <v>5380.6579997353529</v>
          </cell>
          <cell r="M163">
            <v>5163.6837382257972</v>
          </cell>
          <cell r="N163">
            <v>11244.893565044298</v>
          </cell>
          <cell r="O163">
            <v>901.66824203336705</v>
          </cell>
          <cell r="P163">
            <v>-11961.179701323388</v>
          </cell>
          <cell r="Q163">
            <v>-8280.5278338806293</v>
          </cell>
          <cell r="R163">
            <v>-15915.890367716973</v>
          </cell>
          <cell r="S163">
            <v>-15897.450750233285</v>
          </cell>
          <cell r="T163">
            <v>9867.2137542922865</v>
          </cell>
          <cell r="U163">
            <v>-661.73100193628557</v>
          </cell>
          <cell r="V163">
            <v>-2451.9007447029589</v>
          </cell>
          <cell r="W163">
            <v>5278.3714073770416</v>
          </cell>
          <cell r="X163">
            <v>4787.6068264645473</v>
          </cell>
          <cell r="Y163">
            <v>-1843.2677670652774</v>
          </cell>
          <cell r="Z163">
            <v>6909.346379808303</v>
          </cell>
          <cell r="AA163">
            <v>20493.13195296493</v>
          </cell>
        </row>
        <row r="164">
          <cell r="B164" t="str">
            <v>Somatoria com Projeto Original</v>
          </cell>
          <cell r="F164">
            <v>24.398397252539297</v>
          </cell>
          <cell r="G164">
            <v>0.20600677650322619</v>
          </cell>
          <cell r="H164">
            <v>-39809.328373034237</v>
          </cell>
          <cell r="I164">
            <v>-31585.069712002682</v>
          </cell>
          <cell r="J164">
            <v>-49193.332863831456</v>
          </cell>
          <cell r="K164">
            <v>-165151.2128510953</v>
          </cell>
          <cell r="L164">
            <v>-116810.11448689748</v>
          </cell>
          <cell r="M164">
            <v>93796.734767165486</v>
          </cell>
          <cell r="N164">
            <v>110746.17534879303</v>
          </cell>
          <cell r="O164">
            <v>113383.23818417281</v>
          </cell>
          <cell r="P164">
            <v>103372.08053028921</v>
          </cell>
          <cell r="Q164">
            <v>113084.16215831201</v>
          </cell>
          <cell r="R164">
            <v>110033.40068389743</v>
          </cell>
          <cell r="S164">
            <v>113059.75919870415</v>
          </cell>
          <cell r="T164">
            <v>114041.46711841485</v>
          </cell>
          <cell r="U164">
            <v>145241.5374085748</v>
          </cell>
          <cell r="V164">
            <v>147126.4851514014</v>
          </cell>
          <cell r="W164">
            <v>158047.97191961471</v>
          </cell>
          <cell r="X164">
            <v>145464.82464994953</v>
          </cell>
          <cell r="Y164">
            <v>160600.23382124107</v>
          </cell>
          <cell r="Z164">
            <v>182117.64866421264</v>
          </cell>
          <cell r="AA164">
            <v>188890.73428486497</v>
          </cell>
        </row>
        <row r="165">
          <cell r="B165" t="str">
            <v>Compartimentação de Túneis</v>
          </cell>
        </row>
        <row r="166">
          <cell r="B166" t="str">
            <v>Fluxo de Caixa do Fator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-9830.34</v>
          </cell>
          <cell r="M166">
            <v>225.36487934196433</v>
          </cell>
          <cell r="N166">
            <v>225.36487934196433</v>
          </cell>
          <cell r="O166">
            <v>225.36487934196433</v>
          </cell>
          <cell r="P166">
            <v>225.36487934196433</v>
          </cell>
          <cell r="Q166">
            <v>225.36487934196433</v>
          </cell>
          <cell r="R166">
            <v>225.36487934196433</v>
          </cell>
          <cell r="S166">
            <v>225.36487934196433</v>
          </cell>
          <cell r="T166">
            <v>-5243.1951206580361</v>
          </cell>
          <cell r="U166">
            <v>-4995.138673340708</v>
          </cell>
          <cell r="V166">
            <v>762.82051519617505</v>
          </cell>
          <cell r="W166">
            <v>762.82051519617505</v>
          </cell>
          <cell r="X166">
            <v>762.82051519617505</v>
          </cell>
          <cell r="Y166">
            <v>762.82051519617505</v>
          </cell>
          <cell r="Z166">
            <v>762.82051519617505</v>
          </cell>
          <cell r="AA166">
            <v>762.82051519617505</v>
          </cell>
        </row>
        <row r="167">
          <cell r="B167" t="str">
            <v>Somatoria com Projeto Original</v>
          </cell>
          <cell r="F167">
            <v>-4180.8647974701216</v>
          </cell>
          <cell r="G167">
            <v>0.20257901029251171</v>
          </cell>
          <cell r="H167">
            <v>-39229.718373034237</v>
          </cell>
          <cell r="I167">
            <v>-29908.212028162554</v>
          </cell>
          <cell r="J167">
            <v>-50145.101041049667</v>
          </cell>
          <cell r="K167">
            <v>-164186.73942439881</v>
          </cell>
          <cell r="L167">
            <v>-132021.11248663283</v>
          </cell>
          <cell r="M167">
            <v>88858.415908281662</v>
          </cell>
          <cell r="N167">
            <v>99726.646663090694</v>
          </cell>
          <cell r="O167">
            <v>112706.93482148141</v>
          </cell>
          <cell r="P167">
            <v>115558.62511095457</v>
          </cell>
          <cell r="Q167">
            <v>121590.05487153461</v>
          </cell>
          <cell r="R167">
            <v>126174.65593095637</v>
          </cell>
          <cell r="S167">
            <v>129182.57482827941</v>
          </cell>
          <cell r="T167">
            <v>98931.058243464518</v>
          </cell>
          <cell r="U167">
            <v>140908.12973717038</v>
          </cell>
          <cell r="V167">
            <v>150341.20641130055</v>
          </cell>
          <cell r="W167">
            <v>153532.42102743385</v>
          </cell>
          <cell r="X167">
            <v>141440.03833868116</v>
          </cell>
          <cell r="Y167">
            <v>163206.32210350252</v>
          </cell>
          <cell r="Z167">
            <v>175971.12279960053</v>
          </cell>
          <cell r="AA167">
            <v>169160.42284709623</v>
          </cell>
        </row>
        <row r="168">
          <cell r="B168" t="str">
            <v>Equipamentos - Ampliação</v>
          </cell>
        </row>
        <row r="169">
          <cell r="B169" t="str">
            <v>Fluxo de Caixa do Fator</v>
          </cell>
          <cell r="H169">
            <v>0</v>
          </cell>
          <cell r="I169">
            <v>0</v>
          </cell>
          <cell r="J169">
            <v>0</v>
          </cell>
          <cell r="K169">
            <v>-2627.6819264577266</v>
          </cell>
          <cell r="L169">
            <v>-9605.4885108624858</v>
          </cell>
          <cell r="M169">
            <v>615.97888367940379</v>
          </cell>
          <cell r="N169">
            <v>832.22396348003895</v>
          </cell>
          <cell r="O169">
            <v>832.22396348003895</v>
          </cell>
          <cell r="P169">
            <v>832.22396348003895</v>
          </cell>
          <cell r="Q169">
            <v>658.79695633382903</v>
          </cell>
          <cell r="R169">
            <v>13.388532145255084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</row>
        <row r="170">
          <cell r="B170" t="str">
            <v>Somatoria com Projeto Original</v>
          </cell>
          <cell r="F170">
            <v>-4139.9069405042419</v>
          </cell>
          <cell r="G170">
            <v>0.2026286780235434</v>
          </cell>
          <cell r="H170">
            <v>-39229.718373034237</v>
          </cell>
          <cell r="I170">
            <v>-29908.212028162554</v>
          </cell>
          <cell r="J170">
            <v>-50145.101041049667</v>
          </cell>
          <cell r="K170">
            <v>-166814.42135085654</v>
          </cell>
          <cell r="L170">
            <v>-131796.26099749532</v>
          </cell>
          <cell r="M170">
            <v>89249.029912619095</v>
          </cell>
          <cell r="N170">
            <v>100333.50574722876</v>
          </cell>
          <cell r="O170">
            <v>113313.79390561947</v>
          </cell>
          <cell r="P170">
            <v>116165.48419509263</v>
          </cell>
          <cell r="Q170">
            <v>122023.48694852646</v>
          </cell>
          <cell r="R170">
            <v>125962.67958375966</v>
          </cell>
          <cell r="S170">
            <v>128957.20994893744</v>
          </cell>
          <cell r="T170">
            <v>104174.25336412256</v>
          </cell>
          <cell r="U170">
            <v>145903.26841051108</v>
          </cell>
          <cell r="V170">
            <v>149578.38589610436</v>
          </cell>
          <cell r="W170">
            <v>152769.60051223767</v>
          </cell>
          <cell r="X170">
            <v>140677.21782348497</v>
          </cell>
          <cell r="Y170">
            <v>162443.50158830633</v>
          </cell>
          <cell r="Z170">
            <v>175208.30228440434</v>
          </cell>
          <cell r="AA170">
            <v>168397.60233190004</v>
          </cell>
        </row>
        <row r="171">
          <cell r="B171" t="str">
            <v>7ª Adequação de Investimentos</v>
          </cell>
        </row>
        <row r="172">
          <cell r="B172" t="str">
            <v>Fluxo de Caixa do Fator</v>
          </cell>
          <cell r="H172">
            <v>-287.12651345919033</v>
          </cell>
          <cell r="I172">
            <v>-33.902000000000001</v>
          </cell>
          <cell r="J172">
            <v>-33.902000000000001</v>
          </cell>
          <cell r="K172">
            <v>-33.902000000000001</v>
          </cell>
          <cell r="L172">
            <v>-33.902000000000001</v>
          </cell>
          <cell r="M172">
            <v>-286.90852390945838</v>
          </cell>
          <cell r="N172">
            <v>-33.902000000000001</v>
          </cell>
          <cell r="O172">
            <v>8403.3837250000015</v>
          </cell>
          <cell r="P172">
            <v>14924.766817562499</v>
          </cell>
          <cell r="Q172">
            <v>16098.9741173125</v>
          </cell>
          <cell r="R172">
            <v>8082.0915814125001</v>
          </cell>
          <cell r="S172">
            <v>-2652.4117645875035</v>
          </cell>
          <cell r="T172">
            <v>-16924.79386359375</v>
          </cell>
          <cell r="U172">
            <v>-767.01734742946485</v>
          </cell>
          <cell r="V172">
            <v>-767.01496742946495</v>
          </cell>
          <cell r="W172">
            <v>-1087.818937429462</v>
          </cell>
          <cell r="X172">
            <v>-834.83115742946268</v>
          </cell>
          <cell r="Y172">
            <v>-5602.4509774294647</v>
          </cell>
          <cell r="Z172">
            <v>-13089.393137279463</v>
          </cell>
          <cell r="AA172">
            <v>-6307.7189522794652</v>
          </cell>
        </row>
        <row r="173">
          <cell r="B173" t="str">
            <v>Somatoria com Projeto Original</v>
          </cell>
          <cell r="F173">
            <v>5067.2028038068056</v>
          </cell>
          <cell r="G173">
            <v>0.21016376800672076</v>
          </cell>
          <cell r="H173">
            <v>-39516.844886493425</v>
          </cell>
          <cell r="I173">
            <v>-29942.114028162552</v>
          </cell>
          <cell r="J173">
            <v>-50179.003041049669</v>
          </cell>
          <cell r="K173">
            <v>-164220.64142439881</v>
          </cell>
          <cell r="L173">
            <v>-122224.67448663284</v>
          </cell>
          <cell r="M173">
            <v>88346.142505030235</v>
          </cell>
          <cell r="N173">
            <v>99467.379783748722</v>
          </cell>
          <cell r="O173">
            <v>120884.95366713945</v>
          </cell>
          <cell r="P173">
            <v>130258.0270491751</v>
          </cell>
          <cell r="Q173">
            <v>137463.66410950513</v>
          </cell>
          <cell r="R173">
            <v>134031.38263302689</v>
          </cell>
          <cell r="S173">
            <v>126304.79818434993</v>
          </cell>
          <cell r="T173">
            <v>87249.459500528814</v>
          </cell>
          <cell r="U173">
            <v>145136.25106308161</v>
          </cell>
          <cell r="V173">
            <v>148811.37092867491</v>
          </cell>
          <cell r="W173">
            <v>151681.78157480821</v>
          </cell>
          <cell r="X173">
            <v>139842.38666605551</v>
          </cell>
          <cell r="Y173">
            <v>156841.05061087687</v>
          </cell>
          <cell r="Z173">
            <v>162118.90914712488</v>
          </cell>
          <cell r="AA173">
            <v>162089.88337962056</v>
          </cell>
        </row>
        <row r="174">
          <cell r="B174">
            <v>0</v>
          </cell>
        </row>
        <row r="175">
          <cell r="B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B176">
            <v>0</v>
          </cell>
          <cell r="F176">
            <v>1.6063392582988022E-10</v>
          </cell>
          <cell r="G176">
            <v>0.20598665865139795</v>
          </cell>
          <cell r="H176">
            <v>-39229.718373034237</v>
          </cell>
          <cell r="I176">
            <v>-29908.212028162554</v>
          </cell>
          <cell r="J176">
            <v>-50145.101041049667</v>
          </cell>
          <cell r="K176">
            <v>-164186.73942439881</v>
          </cell>
          <cell r="L176">
            <v>-122190.77248663284</v>
          </cell>
          <cell r="M176">
            <v>88633.051028939692</v>
          </cell>
          <cell r="N176">
            <v>99501.281783748724</v>
          </cell>
          <cell r="O176">
            <v>112481.56994213944</v>
          </cell>
          <cell r="P176">
            <v>115333.2602316126</v>
          </cell>
          <cell r="Q176">
            <v>121364.68999219264</v>
          </cell>
          <cell r="R176">
            <v>125949.2910516144</v>
          </cell>
          <cell r="S176">
            <v>128957.20994893744</v>
          </cell>
          <cell r="T176">
            <v>104174.25336412256</v>
          </cell>
          <cell r="U176">
            <v>145903.26841051108</v>
          </cell>
          <cell r="V176">
            <v>149578.38589610436</v>
          </cell>
          <cell r="W176">
            <v>152769.60051223767</v>
          </cell>
          <cell r="X176">
            <v>140677.21782348497</v>
          </cell>
          <cell r="Y176">
            <v>162443.50158830633</v>
          </cell>
          <cell r="Z176">
            <v>175208.30228440434</v>
          </cell>
          <cell r="AA176">
            <v>168397.60233190004</v>
          </cell>
        </row>
        <row r="177">
          <cell r="B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</row>
        <row r="179">
          <cell r="B179">
            <v>0</v>
          </cell>
          <cell r="F179">
            <v>1.6063392582988022E-10</v>
          </cell>
          <cell r="G179">
            <v>0.20598665865139795</v>
          </cell>
          <cell r="H179">
            <v>-39229.718373034237</v>
          </cell>
          <cell r="I179">
            <v>-29908.212028162554</v>
          </cell>
          <cell r="J179">
            <v>-50145.101041049667</v>
          </cell>
          <cell r="K179">
            <v>-164186.73942439881</v>
          </cell>
          <cell r="L179">
            <v>-122190.77248663284</v>
          </cell>
          <cell r="M179">
            <v>88633.051028939692</v>
          </cell>
          <cell r="N179">
            <v>99501.281783748724</v>
          </cell>
          <cell r="O179">
            <v>112481.56994213944</v>
          </cell>
          <cell r="P179">
            <v>115333.2602316126</v>
          </cell>
          <cell r="Q179">
            <v>121364.68999219264</v>
          </cell>
          <cell r="R179">
            <v>125949.2910516144</v>
          </cell>
          <cell r="S179">
            <v>128957.20994893744</v>
          </cell>
          <cell r="T179">
            <v>104174.25336412256</v>
          </cell>
          <cell r="U179">
            <v>145903.26841051108</v>
          </cell>
          <cell r="V179">
            <v>149578.38589610436</v>
          </cell>
          <cell r="W179">
            <v>152769.60051223767</v>
          </cell>
          <cell r="X179">
            <v>140677.21782348497</v>
          </cell>
          <cell r="Y179">
            <v>162443.50158830633</v>
          </cell>
          <cell r="Z179">
            <v>175208.30228440434</v>
          </cell>
          <cell r="AA179">
            <v>168397.60233190004</v>
          </cell>
        </row>
        <row r="180">
          <cell r="B180">
            <v>0</v>
          </cell>
        </row>
        <row r="181">
          <cell r="B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B182">
            <v>0</v>
          </cell>
          <cell r="F182">
            <v>1.6063392582988022E-10</v>
          </cell>
          <cell r="G182">
            <v>0.20598665865139795</v>
          </cell>
          <cell r="H182">
            <v>-39229.718373034237</v>
          </cell>
          <cell r="I182">
            <v>-29908.212028162554</v>
          </cell>
          <cell r="J182">
            <v>-50145.101041049667</v>
          </cell>
          <cell r="K182">
            <v>-164186.73942439881</v>
          </cell>
          <cell r="L182">
            <v>-122190.77248663284</v>
          </cell>
          <cell r="M182">
            <v>88633.051028939692</v>
          </cell>
          <cell r="N182">
            <v>99501.281783748724</v>
          </cell>
          <cell r="O182">
            <v>112481.56994213944</v>
          </cell>
          <cell r="P182">
            <v>115333.2602316126</v>
          </cell>
          <cell r="Q182">
            <v>121364.68999219264</v>
          </cell>
          <cell r="R182">
            <v>125949.2910516144</v>
          </cell>
          <cell r="S182">
            <v>128957.20994893744</v>
          </cell>
          <cell r="T182">
            <v>104174.25336412256</v>
          </cell>
          <cell r="U182">
            <v>145903.26841051108</v>
          </cell>
          <cell r="V182">
            <v>149578.38589610436</v>
          </cell>
          <cell r="W182">
            <v>152769.60051223767</v>
          </cell>
          <cell r="X182">
            <v>140677.21782348497</v>
          </cell>
          <cell r="Y182">
            <v>162443.50158830633</v>
          </cell>
          <cell r="Z182">
            <v>175208.30228440434</v>
          </cell>
          <cell r="AA182">
            <v>168397.60233190004</v>
          </cell>
        </row>
        <row r="183">
          <cell r="B183" t="str">
            <v>(=)TOTAL GERAL</v>
          </cell>
        </row>
        <row r="184">
          <cell r="B184" t="str">
            <v>Fluxo de Caixa do Fator</v>
          </cell>
          <cell r="H184">
            <v>31048.529637979125</v>
          </cell>
          <cell r="I184">
            <v>-37119.266062010138</v>
          </cell>
          <cell r="J184">
            <v>-90278.203180782832</v>
          </cell>
          <cell r="K184">
            <v>33320.558009179826</v>
          </cell>
          <cell r="L184">
            <v>76993.264173936856</v>
          </cell>
          <cell r="M184">
            <v>10673.31472332657</v>
          </cell>
          <cell r="N184">
            <v>8477.2256592681224</v>
          </cell>
          <cell r="O184">
            <v>-3924.8541146034222</v>
          </cell>
          <cell r="P184">
            <v>-2654.4696996476832</v>
          </cell>
          <cell r="Q184">
            <v>-6629.4191125011312</v>
          </cell>
          <cell r="R184">
            <v>-25521.169245026056</v>
          </cell>
          <cell r="S184">
            <v>-27941.39821868762</v>
          </cell>
          <cell r="T184">
            <v>-4729.9896327682964</v>
          </cell>
          <cell r="U184">
            <v>-19422.416603315254</v>
          </cell>
          <cell r="V184">
            <v>-11985.388056345044</v>
          </cell>
          <cell r="W184">
            <v>-11696.728078265041</v>
          </cell>
          <cell r="X184">
            <v>6249.212725622463</v>
          </cell>
          <cell r="Y184">
            <v>-17633.764486957363</v>
          </cell>
          <cell r="Z184">
            <v>-32784.378463683788</v>
          </cell>
          <cell r="AA184">
            <v>-7148.7290986271573</v>
          </cell>
        </row>
        <row r="185">
          <cell r="B185" t="str">
            <v>Somatoria com Projeto Original</v>
          </cell>
          <cell r="F185">
            <v>-12731.439920787421</v>
          </cell>
          <cell r="G185">
            <v>0.19560116118791618</v>
          </cell>
          <cell r="H185">
            <v>-8181.1887350551115</v>
          </cell>
          <cell r="I185">
            <v>-67027.478090172692</v>
          </cell>
          <cell r="J185">
            <v>-140423.30422183248</v>
          </cell>
          <cell r="K185">
            <v>-130866.18141521898</v>
          </cell>
          <cell r="L185">
            <v>-45197.50831269598</v>
          </cell>
          <cell r="M185">
            <v>99306.365752266254</v>
          </cell>
          <cell r="N185">
            <v>107978.50744301685</v>
          </cell>
          <cell r="O185">
            <v>108556.71582753601</v>
          </cell>
          <cell r="P185">
            <v>112678.79053196491</v>
          </cell>
          <cell r="Q185">
            <v>114735.27087969151</v>
          </cell>
          <cell r="R185">
            <v>100428.12180658834</v>
          </cell>
          <cell r="S185">
            <v>101015.81173024981</v>
          </cell>
          <cell r="T185">
            <v>99444.263731354265</v>
          </cell>
          <cell r="U185">
            <v>126480.85180719582</v>
          </cell>
          <cell r="V185">
            <v>137592.99783975931</v>
          </cell>
          <cell r="W185">
            <v>141072.87243397263</v>
          </cell>
          <cell r="X185">
            <v>146926.43054910743</v>
          </cell>
          <cell r="Y185">
            <v>144809.73710134896</v>
          </cell>
          <cell r="Z185">
            <v>142423.92382072055</v>
          </cell>
          <cell r="AA185">
            <v>161248.87323327287</v>
          </cell>
        </row>
        <row r="186">
          <cell r="B186" t="str">
            <v>(a) efeitos de cada fator de desequilibrio no fluxo de caixa e na taxa interna de retorno do projeto original</v>
          </cell>
        </row>
        <row r="188">
          <cell r="B188" t="str">
            <v>DEMONSTRATIVO DE RESULTADOS COM FATORES DE DESEQUILIBRIO NO PERIODO CONTRATUAL (MIlhares de Reais)</v>
          </cell>
        </row>
        <row r="190">
          <cell r="B190" t="str">
            <v>DISCRIMINAÇÃO</v>
          </cell>
          <cell r="G190">
            <v>1</v>
          </cell>
          <cell r="H190">
            <v>2</v>
          </cell>
          <cell r="I190">
            <v>3</v>
          </cell>
          <cell r="J190">
            <v>4</v>
          </cell>
          <cell r="K190">
            <v>5</v>
          </cell>
          <cell r="L190">
            <v>6</v>
          </cell>
          <cell r="M190">
            <v>7</v>
          </cell>
          <cell r="N190">
            <v>8</v>
          </cell>
          <cell r="O190">
            <v>9</v>
          </cell>
          <cell r="P190">
            <v>10</v>
          </cell>
          <cell r="Q190">
            <v>11</v>
          </cell>
          <cell r="R190">
            <v>12</v>
          </cell>
          <cell r="S190">
            <v>13</v>
          </cell>
          <cell r="T190">
            <v>14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19</v>
          </cell>
          <cell r="Z190">
            <v>20</v>
          </cell>
          <cell r="AA190" t="str">
            <v>TOTAL</v>
          </cell>
        </row>
        <row r="191">
          <cell r="B191" t="str">
            <v>1 -  RECEITA BRUTA    (1.1)</v>
          </cell>
          <cell r="G191">
            <v>161137.82999999999</v>
          </cell>
          <cell r="H191">
            <v>165935.56349999999</v>
          </cell>
          <cell r="I191">
            <v>170907.5655</v>
          </cell>
          <cell r="J191">
            <v>175990.13250000001</v>
          </cell>
          <cell r="K191">
            <v>189401.81722222219</v>
          </cell>
          <cell r="L191">
            <v>201852.55016418584</v>
          </cell>
          <cell r="M191">
            <v>213904.152</v>
          </cell>
          <cell r="N191">
            <v>220192.73850000001</v>
          </cell>
          <cell r="O191">
            <v>226693.46699999998</v>
          </cell>
          <cell r="P191">
            <v>233367.19349999999</v>
          </cell>
          <cell r="Q191">
            <v>240236.86050000001</v>
          </cell>
          <cell r="R191">
            <v>247335.18600000002</v>
          </cell>
          <cell r="S191">
            <v>254627.74050000004</v>
          </cell>
          <cell r="T191">
            <v>262156.70250000001</v>
          </cell>
          <cell r="U191">
            <v>269898.22650000005</v>
          </cell>
          <cell r="V191">
            <v>277877.61749999999</v>
          </cell>
          <cell r="W191">
            <v>286077.32999999996</v>
          </cell>
          <cell r="X191">
            <v>294542.16749999998</v>
          </cell>
          <cell r="Y191">
            <v>303247.08750000002</v>
          </cell>
          <cell r="Z191">
            <v>312238.2795</v>
          </cell>
          <cell r="AA191">
            <v>4707620.2078864081</v>
          </cell>
        </row>
        <row r="192">
          <cell r="B192" t="str">
            <v>1.1 - Operacionais    (1.1.1 + 1.1.2)</v>
          </cell>
          <cell r="G192">
            <v>161137.82999999999</v>
          </cell>
          <cell r="H192">
            <v>165935.56349999999</v>
          </cell>
          <cell r="I192">
            <v>170907.5655</v>
          </cell>
          <cell r="J192">
            <v>175990.13250000001</v>
          </cell>
          <cell r="K192">
            <v>189401.81722222219</v>
          </cell>
          <cell r="L192">
            <v>201852.55016418584</v>
          </cell>
          <cell r="M192">
            <v>213904.152</v>
          </cell>
          <cell r="N192">
            <v>220192.73850000001</v>
          </cell>
          <cell r="O192">
            <v>226693.46699999998</v>
          </cell>
          <cell r="P192">
            <v>233367.19349999999</v>
          </cell>
          <cell r="Q192">
            <v>240236.86050000001</v>
          </cell>
          <cell r="R192">
            <v>247335.18600000002</v>
          </cell>
          <cell r="S192">
            <v>254627.74050000004</v>
          </cell>
          <cell r="T192">
            <v>262156.70250000001</v>
          </cell>
          <cell r="U192">
            <v>269898.22650000005</v>
          </cell>
          <cell r="V192">
            <v>277877.61749999999</v>
          </cell>
          <cell r="W192">
            <v>286077.32999999996</v>
          </cell>
          <cell r="X192">
            <v>294542.16749999998</v>
          </cell>
          <cell r="Y192">
            <v>303247.08750000002</v>
          </cell>
          <cell r="Z192">
            <v>312238.2795</v>
          </cell>
          <cell r="AA192">
            <v>4707620.2078864081</v>
          </cell>
        </row>
        <row r="193">
          <cell r="B193" t="str">
            <v>1.1.1 - Receitas de  Pedágios    (Transp. Qd.2.1.1.2)</v>
          </cell>
          <cell r="G193">
            <v>153464.59999999998</v>
          </cell>
          <cell r="H193">
            <v>158033.87</v>
          </cell>
          <cell r="I193">
            <v>162769.10999999999</v>
          </cell>
          <cell r="J193">
            <v>167609.65</v>
          </cell>
          <cell r="K193">
            <v>180772.37222222218</v>
          </cell>
          <cell r="L193">
            <v>191958.16666418585</v>
          </cell>
          <cell r="M193">
            <v>203718.24</v>
          </cell>
          <cell r="N193">
            <v>209707.37</v>
          </cell>
          <cell r="O193">
            <v>215898.53999999998</v>
          </cell>
          <cell r="P193">
            <v>222254.47</v>
          </cell>
          <cell r="Q193">
            <v>228797.01</v>
          </cell>
          <cell r="R193">
            <v>235557.32</v>
          </cell>
          <cell r="S193">
            <v>242502.61000000004</v>
          </cell>
          <cell r="T193">
            <v>249673.05000000002</v>
          </cell>
          <cell r="U193">
            <v>257045.93000000002</v>
          </cell>
          <cell r="V193">
            <v>264645.34999999998</v>
          </cell>
          <cell r="W193">
            <v>272454.59999999998</v>
          </cell>
          <cell r="X193">
            <v>280516.34999999998</v>
          </cell>
          <cell r="Y193">
            <v>288806.75</v>
          </cell>
          <cell r="Z193">
            <v>297369.78999999998</v>
          </cell>
          <cell r="AA193">
            <v>4483555.1488864077</v>
          </cell>
        </row>
        <row r="194">
          <cell r="B194" t="str">
            <v>1.1.2 - Outras Receitas Operacionais    (calculado 2.1.2.)</v>
          </cell>
          <cell r="G194">
            <v>7673.23</v>
          </cell>
          <cell r="H194">
            <v>7901.6935000000003</v>
          </cell>
          <cell r="I194">
            <v>8138.4555</v>
          </cell>
          <cell r="J194">
            <v>8380.4825000000001</v>
          </cell>
          <cell r="K194">
            <v>8629.4449999999979</v>
          </cell>
          <cell r="L194">
            <v>9894.3835000000017</v>
          </cell>
          <cell r="M194">
            <v>10185.912</v>
          </cell>
          <cell r="N194">
            <v>10485.3685</v>
          </cell>
          <cell r="O194">
            <v>10794.927</v>
          </cell>
          <cell r="P194">
            <v>11112.7235</v>
          </cell>
          <cell r="Q194">
            <v>11439.8505</v>
          </cell>
          <cell r="R194">
            <v>11777.866000000002</v>
          </cell>
          <cell r="S194">
            <v>12125.130500000003</v>
          </cell>
          <cell r="T194">
            <v>12483.652500000002</v>
          </cell>
          <cell r="U194">
            <v>12852.296500000002</v>
          </cell>
          <cell r="V194">
            <v>13232.2675</v>
          </cell>
          <cell r="W194">
            <v>13622.73</v>
          </cell>
          <cell r="X194">
            <v>14025.817499999999</v>
          </cell>
          <cell r="Y194">
            <v>14440.337500000001</v>
          </cell>
          <cell r="Z194">
            <v>14868.4895</v>
          </cell>
          <cell r="AA194">
            <v>224065.05899999998</v>
          </cell>
        </row>
        <row r="195">
          <cell r="B195" t="str">
            <v>2 -  DEDUÇÕES DA RECEITA    (2.1)</v>
          </cell>
          <cell r="G195">
            <v>5218.498493395924</v>
          </cell>
          <cell r="H195">
            <v>6154.0753527334191</v>
          </cell>
          <cell r="I195">
            <v>6267.8506107499998</v>
          </cell>
          <cell r="J195">
            <v>6454.2221362499995</v>
          </cell>
          <cell r="K195">
            <v>7458.1284168557377</v>
          </cell>
          <cell r="L195">
            <v>8785.3069720812327</v>
          </cell>
          <cell r="M195">
            <v>8178.9586083572885</v>
          </cell>
          <cell r="N195">
            <v>8075.2929802500003</v>
          </cell>
          <cell r="O195">
            <v>8313.7275604999995</v>
          </cell>
          <cell r="P195">
            <v>8558.4791827499994</v>
          </cell>
          <cell r="Q195">
            <v>8810.4009382500008</v>
          </cell>
          <cell r="R195">
            <v>9070.7404640000004</v>
          </cell>
          <cell r="S195">
            <v>9338.1630382500007</v>
          </cell>
          <cell r="T195">
            <v>16168.165871250003</v>
          </cell>
          <cell r="U195">
            <v>23393.171897249998</v>
          </cell>
          <cell r="V195">
            <v>24084.84695875</v>
          </cell>
          <cell r="W195">
            <v>24795.195899999999</v>
          </cell>
          <cell r="X195">
            <v>25529.010808750001</v>
          </cell>
          <cell r="Y195">
            <v>26283.655313750001</v>
          </cell>
          <cell r="Z195">
            <v>27062.653831749998</v>
          </cell>
          <cell r="AA195">
            <v>268000.54533592361</v>
          </cell>
        </row>
        <row r="196">
          <cell r="B196" t="str">
            <v>2.1 - Tributos sobre Faturamento    (2.1.1+ .... + 2.1.4)</v>
          </cell>
          <cell r="G196">
            <v>5218.498493395924</v>
          </cell>
          <cell r="H196">
            <v>6154.0753527334191</v>
          </cell>
          <cell r="I196">
            <v>6267.8506107499998</v>
          </cell>
          <cell r="J196">
            <v>6454.2221362499995</v>
          </cell>
          <cell r="K196">
            <v>7458.1284168557377</v>
          </cell>
          <cell r="L196">
            <v>8785.3069720812327</v>
          </cell>
          <cell r="M196">
            <v>8178.9586083572885</v>
          </cell>
          <cell r="N196">
            <v>8075.2929802500003</v>
          </cell>
          <cell r="O196">
            <v>8313.7275604999995</v>
          </cell>
          <cell r="P196">
            <v>8558.4791827499994</v>
          </cell>
          <cell r="Q196">
            <v>8810.4009382500008</v>
          </cell>
          <cell r="R196">
            <v>9070.7404640000004</v>
          </cell>
          <cell r="S196">
            <v>9338.1630382500007</v>
          </cell>
          <cell r="T196">
            <v>16168.165871250003</v>
          </cell>
          <cell r="U196">
            <v>23393.171897249998</v>
          </cell>
          <cell r="V196">
            <v>24084.84695875</v>
          </cell>
          <cell r="W196">
            <v>24795.195899999999</v>
          </cell>
          <cell r="X196">
            <v>25529.010808750001</v>
          </cell>
          <cell r="Y196">
            <v>26283.655313750001</v>
          </cell>
          <cell r="Z196">
            <v>27062.653831749998</v>
          </cell>
          <cell r="AA196">
            <v>268000.54533592361</v>
          </cell>
        </row>
        <row r="197">
          <cell r="B197" t="str">
            <v>2.1.1 - I.S.S    (transp. Qd  1.3.)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6553.8912500000006</v>
          </cell>
          <cell r="U197">
            <v>13494.965</v>
          </cell>
          <cell r="V197">
            <v>13893.9935</v>
          </cell>
          <cell r="W197">
            <v>14303.6865</v>
          </cell>
          <cell r="X197">
            <v>14727.041000000001</v>
          </cell>
          <cell r="Y197">
            <v>15162.417000000001</v>
          </cell>
          <cell r="Z197">
            <v>15611.7245</v>
          </cell>
          <cell r="AA197">
            <v>93747.71875</v>
          </cell>
        </row>
        <row r="198">
          <cell r="B198" t="str">
            <v>2.1.2 - Cofins    (transp. Qd 1.3.)</v>
          </cell>
          <cell r="G198">
            <v>3767.557233333333</v>
          </cell>
          <cell r="H198">
            <v>5001.7732699999997</v>
          </cell>
          <cell r="I198">
            <v>5151.6614099999997</v>
          </cell>
          <cell r="J198">
            <v>5304.8389499999994</v>
          </cell>
          <cell r="K198">
            <v>5709.9696347222216</v>
          </cell>
          <cell r="L198">
            <v>6920.3447702167759</v>
          </cell>
          <cell r="M198">
            <v>6722.1395599692314</v>
          </cell>
          <cell r="N198">
            <v>6637.2246699999996</v>
          </cell>
          <cell r="O198">
            <v>6833.2033399999991</v>
          </cell>
          <cell r="P198">
            <v>7034.369169999999</v>
          </cell>
          <cell r="Q198">
            <v>7241.4254099999998</v>
          </cell>
          <cell r="R198">
            <v>7455.4061200000006</v>
          </cell>
          <cell r="S198">
            <v>7675.2014100000006</v>
          </cell>
          <cell r="T198">
            <v>7902.1416500000005</v>
          </cell>
          <cell r="U198">
            <v>8135.5144300000002</v>
          </cell>
          <cell r="V198">
            <v>8376.0479500000001</v>
          </cell>
          <cell r="W198">
            <v>8623.152</v>
          </cell>
          <cell r="X198">
            <v>8878.3289499999992</v>
          </cell>
          <cell r="Y198">
            <v>9140.7460500000016</v>
          </cell>
          <cell r="Z198">
            <v>9411.715989999997</v>
          </cell>
          <cell r="AA198">
            <v>141922.76196824154</v>
          </cell>
        </row>
        <row r="199">
          <cell r="B199" t="str">
            <v>2.1.3 - Pis / Pasep    (transp. Qd 1.3.)</v>
          </cell>
          <cell r="G199">
            <v>1049.0584216666666</v>
          </cell>
          <cell r="H199">
            <v>1083.71726775</v>
          </cell>
          <cell r="I199">
            <v>1116.1892007500001</v>
          </cell>
          <cell r="J199">
            <v>1149.3831862499999</v>
          </cell>
          <cell r="K199">
            <v>1748.1587821335165</v>
          </cell>
          <cell r="L199">
            <v>1864.9622018644563</v>
          </cell>
          <cell r="M199">
            <v>1456.8190483880571</v>
          </cell>
          <cell r="N199">
            <v>1438.0683102500002</v>
          </cell>
          <cell r="O199">
            <v>1480.5242204999997</v>
          </cell>
          <cell r="P199">
            <v>1524.1100127499999</v>
          </cell>
          <cell r="Q199">
            <v>1568.97552825</v>
          </cell>
          <cell r="R199">
            <v>1615.3343440000001</v>
          </cell>
          <cell r="S199">
            <v>1662.9616282500003</v>
          </cell>
          <cell r="T199">
            <v>1712.1329712500001</v>
          </cell>
          <cell r="U199">
            <v>1762.6924672500002</v>
          </cell>
          <cell r="V199">
            <v>1814.8055087499999</v>
          </cell>
          <cell r="W199">
            <v>1868.3573999999996</v>
          </cell>
          <cell r="X199">
            <v>1923.6408587499998</v>
          </cell>
          <cell r="Y199">
            <v>1980.4922637500001</v>
          </cell>
          <cell r="Z199">
            <v>2039.2133417499999</v>
          </cell>
          <cell r="AA199">
            <v>31859.596964302695</v>
          </cell>
        </row>
        <row r="200">
          <cell r="B200" t="str">
            <v>2.1.4 - CPMF    (transp Qd 1.3.)</v>
          </cell>
          <cell r="G200">
            <v>401.88283839592401</v>
          </cell>
          <cell r="H200">
            <v>68.584814983419506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470.46765337934352</v>
          </cell>
        </row>
        <row r="201">
          <cell r="B201" t="str">
            <v>3 -  RECEITA LIQUIDA    (1 - 2)</v>
          </cell>
          <cell r="G201">
            <v>155919.33150660407</v>
          </cell>
          <cell r="H201">
            <v>159781.48814726656</v>
          </cell>
          <cell r="I201">
            <v>164639.71488925</v>
          </cell>
          <cell r="J201">
            <v>169535.91036375001</v>
          </cell>
          <cell r="K201">
            <v>181943.68880536646</v>
          </cell>
          <cell r="L201">
            <v>193067.24319210462</v>
          </cell>
          <cell r="M201">
            <v>205725.19339164271</v>
          </cell>
          <cell r="N201">
            <v>212117.44551975001</v>
          </cell>
          <cell r="O201">
            <v>218379.73943949997</v>
          </cell>
          <cell r="P201">
            <v>224808.71431725001</v>
          </cell>
          <cell r="Q201">
            <v>231426.45956175</v>
          </cell>
          <cell r="R201">
            <v>238264.44553600001</v>
          </cell>
          <cell r="S201">
            <v>245289.57746175004</v>
          </cell>
          <cell r="T201">
            <v>245988.53662875001</v>
          </cell>
          <cell r="U201">
            <v>246505.05460275005</v>
          </cell>
          <cell r="V201">
            <v>253792.77054125001</v>
          </cell>
          <cell r="W201">
            <v>261282.13409999997</v>
          </cell>
          <cell r="X201">
            <v>269013.15669124998</v>
          </cell>
          <cell r="Y201">
            <v>276963.43218624999</v>
          </cell>
          <cell r="Z201">
            <v>285175.62566825002</v>
          </cell>
          <cell r="AA201">
            <v>4439619.6625504848</v>
          </cell>
        </row>
        <row r="202">
          <cell r="B202" t="str">
            <v>4 -  DESPESAS    (4.1)</v>
          </cell>
          <cell r="G202">
            <v>81633.814703776443</v>
          </cell>
          <cell r="H202">
            <v>73529.797796570347</v>
          </cell>
          <cell r="I202">
            <v>78349.763573324453</v>
          </cell>
          <cell r="J202">
            <v>82179.853226487132</v>
          </cell>
          <cell r="K202">
            <v>85996.494539314488</v>
          </cell>
          <cell r="L202">
            <v>120215.56945637865</v>
          </cell>
          <cell r="M202">
            <v>117259.48382509107</v>
          </cell>
          <cell r="N202">
            <v>115166.01685999734</v>
          </cell>
          <cell r="O202">
            <v>115871.55375853264</v>
          </cell>
          <cell r="P202">
            <v>114947.37586870851</v>
          </cell>
          <cell r="Q202">
            <v>113043.59451531865</v>
          </cell>
          <cell r="R202">
            <v>115314.04867375342</v>
          </cell>
          <cell r="S202">
            <v>119382.92184370465</v>
          </cell>
          <cell r="T202">
            <v>124933.05172029418</v>
          </cell>
          <cell r="U202">
            <v>128048.70765066291</v>
          </cell>
          <cell r="V202">
            <v>128737.90858719747</v>
          </cell>
          <cell r="W202">
            <v>129291.51027925276</v>
          </cell>
          <cell r="X202">
            <v>129858.43908815201</v>
          </cell>
          <cell r="Y202">
            <v>134854.73679225973</v>
          </cell>
          <cell r="Z202">
            <v>184343.04368627677</v>
          </cell>
          <cell r="AA202">
            <v>2292957.6864450541</v>
          </cell>
        </row>
        <row r="203">
          <cell r="B203" t="str">
            <v>4.1 - Operacionais    (4.1.1+ .... + 4.1.10)</v>
          </cell>
          <cell r="G203">
            <v>81633.814703776443</v>
          </cell>
          <cell r="H203">
            <v>73529.797796570347</v>
          </cell>
          <cell r="I203">
            <v>78349.763573324453</v>
          </cell>
          <cell r="J203">
            <v>82179.853226487132</v>
          </cell>
          <cell r="K203">
            <v>85996.494539314488</v>
          </cell>
          <cell r="L203">
            <v>120215.56945637865</v>
          </cell>
          <cell r="M203">
            <v>117259.48382509107</v>
          </cell>
          <cell r="N203">
            <v>115166.01685999734</v>
          </cell>
          <cell r="O203">
            <v>115871.55375853264</v>
          </cell>
          <cell r="P203">
            <v>114947.37586870851</v>
          </cell>
          <cell r="Q203">
            <v>113043.59451531865</v>
          </cell>
          <cell r="R203">
            <v>115314.04867375342</v>
          </cell>
          <cell r="S203">
            <v>119382.92184370465</v>
          </cell>
          <cell r="T203">
            <v>124933.05172029418</v>
          </cell>
          <cell r="U203">
            <v>128048.70765066291</v>
          </cell>
          <cell r="V203">
            <v>128737.90858719747</v>
          </cell>
          <cell r="W203">
            <v>129291.51027925276</v>
          </cell>
          <cell r="X203">
            <v>129858.43908815201</v>
          </cell>
          <cell r="Y203">
            <v>134854.73679225973</v>
          </cell>
          <cell r="Z203">
            <v>184343.04368627677</v>
          </cell>
          <cell r="AA203">
            <v>2292957.6864450541</v>
          </cell>
        </row>
        <row r="204">
          <cell r="B204" t="str">
            <v>4.1.1  -  Pessoal e Administradores    (Transp. Qd. 1.3.)</v>
          </cell>
          <cell r="G204">
            <v>31530.224160000005</v>
          </cell>
          <cell r="H204">
            <v>31456.546200000001</v>
          </cell>
          <cell r="I204">
            <v>31715.339759999999</v>
          </cell>
          <cell r="J204">
            <v>31514.817599999998</v>
          </cell>
          <cell r="K204">
            <v>31868.450159999997</v>
          </cell>
          <cell r="L204">
            <v>30033.861000000001</v>
          </cell>
          <cell r="M204">
            <v>29833.33884</v>
          </cell>
          <cell r="N204">
            <v>29155.886760000001</v>
          </cell>
          <cell r="O204">
            <v>29055.625680000001</v>
          </cell>
          <cell r="P204">
            <v>29055.625680000001</v>
          </cell>
          <cell r="Q204">
            <v>29055.625680000001</v>
          </cell>
          <cell r="R204">
            <v>29055.625680000001</v>
          </cell>
          <cell r="S204">
            <v>29055.625680000001</v>
          </cell>
          <cell r="T204">
            <v>29055.625680000001</v>
          </cell>
          <cell r="U204">
            <v>29055.625680000001</v>
          </cell>
          <cell r="V204">
            <v>29055.625680000001</v>
          </cell>
          <cell r="W204">
            <v>29055.625680000001</v>
          </cell>
          <cell r="X204">
            <v>28454.0592</v>
          </cell>
          <cell r="Y204">
            <v>28454.0592</v>
          </cell>
          <cell r="Z204">
            <v>28454.0592</v>
          </cell>
          <cell r="AA204">
            <v>593971.27320000005</v>
          </cell>
        </row>
        <row r="205">
          <cell r="B205" t="str">
            <v>4.1.2  -  Conservação de Rotina    (Transp. Qd. 1.3.)</v>
          </cell>
          <cell r="G205">
            <v>16616.123720014613</v>
          </cell>
          <cell r="H205">
            <v>7458.3971050546133</v>
          </cell>
          <cell r="I205">
            <v>7513.0237288846138</v>
          </cell>
          <cell r="J205">
            <v>7538.7792954046135</v>
          </cell>
          <cell r="K205">
            <v>7628.7614924399986</v>
          </cell>
          <cell r="L205">
            <v>8563.0869698723072</v>
          </cell>
          <cell r="M205">
            <v>8568.2191388723077</v>
          </cell>
          <cell r="N205">
            <v>8680.1416681223072</v>
          </cell>
          <cell r="O205">
            <v>8700.7336414223046</v>
          </cell>
          <cell r="P205">
            <v>8757.5037930299968</v>
          </cell>
          <cell r="Q205">
            <v>8757.5037930299968</v>
          </cell>
          <cell r="R205">
            <v>8757.5037930299968</v>
          </cell>
          <cell r="S205">
            <v>8757.5037930299968</v>
          </cell>
          <cell r="T205">
            <v>8784.4615605599993</v>
          </cell>
          <cell r="U205">
            <v>8784.4615605599993</v>
          </cell>
          <cell r="V205">
            <v>8784.4615605599993</v>
          </cell>
          <cell r="W205">
            <v>8784.4615605599993</v>
          </cell>
          <cell r="X205">
            <v>8826.8220224400011</v>
          </cell>
          <cell r="Y205">
            <v>8903.44235682</v>
          </cell>
          <cell r="Z205">
            <v>8903.44235682</v>
          </cell>
          <cell r="AA205">
            <v>178068.83491052769</v>
          </cell>
        </row>
        <row r="206">
          <cell r="B206" t="str">
            <v>4.1.3  -  Consumo    (Transp. Qd. 1.3.)</v>
          </cell>
          <cell r="G206">
            <v>2706.2184000000002</v>
          </cell>
          <cell r="H206">
            <v>2678.1288000000004</v>
          </cell>
          <cell r="I206">
            <v>2708.6567999999997</v>
          </cell>
          <cell r="J206">
            <v>2695.8119999999999</v>
          </cell>
          <cell r="K206">
            <v>2726.3399999999997</v>
          </cell>
          <cell r="L206">
            <v>2652.0504000000001</v>
          </cell>
          <cell r="M206">
            <v>2639.2055999999998</v>
          </cell>
          <cell r="N206">
            <v>2615.5175999999997</v>
          </cell>
          <cell r="O206">
            <v>2609.0952000000002</v>
          </cell>
          <cell r="P206">
            <v>2609.0952000000002</v>
          </cell>
          <cell r="Q206">
            <v>2609.0952000000002</v>
          </cell>
          <cell r="R206">
            <v>2609.0952000000002</v>
          </cell>
          <cell r="S206">
            <v>2609.0952000000002</v>
          </cell>
          <cell r="T206">
            <v>2609.0952000000002</v>
          </cell>
          <cell r="U206">
            <v>2609.0952000000002</v>
          </cell>
          <cell r="V206">
            <v>2609.0952000000002</v>
          </cell>
          <cell r="W206">
            <v>2609.0952000000002</v>
          </cell>
          <cell r="X206">
            <v>2570.5607999999997</v>
          </cell>
          <cell r="Y206">
            <v>2570.5607999999997</v>
          </cell>
          <cell r="Z206">
            <v>2570.5607999999997</v>
          </cell>
          <cell r="AA206">
            <v>52615.46880000001</v>
          </cell>
        </row>
        <row r="207">
          <cell r="B207" t="str">
            <v>4.1.4  -  Transportes    (Transp. Qd. 1.3.)</v>
          </cell>
          <cell r="G207">
            <v>2563.9840800000002</v>
          </cell>
          <cell r="H207">
            <v>2585.3680800000002</v>
          </cell>
          <cell r="I207">
            <v>2585.3680800000002</v>
          </cell>
          <cell r="J207">
            <v>2585.3680800000002</v>
          </cell>
          <cell r="K207">
            <v>2585.3680800000002</v>
          </cell>
          <cell r="L207">
            <v>2174.5582800000002</v>
          </cell>
          <cell r="M207">
            <v>2174.5582800000002</v>
          </cell>
          <cell r="N207">
            <v>2174.5582800000002</v>
          </cell>
          <cell r="O207">
            <v>2174.5582800000002</v>
          </cell>
          <cell r="P207">
            <v>2174.5582800000002</v>
          </cell>
          <cell r="Q207">
            <v>2174.5582800000002</v>
          </cell>
          <cell r="R207">
            <v>2174.5582800000002</v>
          </cell>
          <cell r="S207">
            <v>2174.5582800000002</v>
          </cell>
          <cell r="T207">
            <v>2174.5582800000002</v>
          </cell>
          <cell r="U207">
            <v>2174.5582800000002</v>
          </cell>
          <cell r="V207">
            <v>2174.5582800000002</v>
          </cell>
          <cell r="W207">
            <v>2174.5582800000002</v>
          </cell>
          <cell r="X207">
            <v>2174.5582800000002</v>
          </cell>
          <cell r="Y207">
            <v>2174.5582800000002</v>
          </cell>
          <cell r="Z207">
            <v>2174.5582800000002</v>
          </cell>
          <cell r="AA207">
            <v>45523.830599999994</v>
          </cell>
        </row>
        <row r="208">
          <cell r="B208" t="str">
            <v>4.1.5  -  Diversas    (Transp. Qd. 1.3.)</v>
          </cell>
          <cell r="G208">
            <v>8330.5970557637083</v>
          </cell>
          <cell r="H208">
            <v>8265.0478325671647</v>
          </cell>
          <cell r="I208">
            <v>6953.3225466433214</v>
          </cell>
          <cell r="J208">
            <v>6311.9469386805322</v>
          </cell>
          <cell r="K208">
            <v>6545.08564101311</v>
          </cell>
          <cell r="L208">
            <v>4040.2496296578984</v>
          </cell>
          <cell r="M208">
            <v>4217.7689966549196</v>
          </cell>
          <cell r="N208">
            <v>4135.6025966549196</v>
          </cell>
          <cell r="O208">
            <v>4249.5737966549204</v>
          </cell>
          <cell r="P208">
            <v>4120.3673966549195</v>
          </cell>
          <cell r="Q208">
            <v>4182.0601966549184</v>
          </cell>
          <cell r="R208">
            <v>4101.9097966549198</v>
          </cell>
          <cell r="S208">
            <v>4217.8489966549187</v>
          </cell>
          <cell r="T208">
            <v>4090.7641966549195</v>
          </cell>
          <cell r="U208">
            <v>4255.8169966549194</v>
          </cell>
          <cell r="V208">
            <v>4279.064996654919</v>
          </cell>
          <cell r="W208">
            <v>4445.2601966549191</v>
          </cell>
          <cell r="X208">
            <v>4272.4985966549193</v>
          </cell>
          <cell r="Y208">
            <v>4439.9513966549193</v>
          </cell>
          <cell r="Z208">
            <v>4822.5145966549198</v>
          </cell>
          <cell r="AA208">
            <v>100277.25239749459</v>
          </cell>
        </row>
        <row r="209">
          <cell r="B209" t="str">
            <v>4.1.6  -  Depreciação/Amortização    (Transp. Qd. 1.3.)</v>
          </cell>
          <cell r="G209">
            <v>250</v>
          </cell>
          <cell r="H209">
            <v>6693.1498109774966</v>
          </cell>
          <cell r="I209">
            <v>11845.929548851434</v>
          </cell>
          <cell r="J209">
            <v>14489.693531285662</v>
          </cell>
          <cell r="K209">
            <v>17790.877787833408</v>
          </cell>
          <cell r="L209">
            <v>58234.288309251744</v>
          </cell>
          <cell r="M209">
            <v>54896.63986675741</v>
          </cell>
          <cell r="N209">
            <v>53387.451921919928</v>
          </cell>
          <cell r="O209">
            <v>53827.591084475222</v>
          </cell>
          <cell r="P209">
            <v>52777.376540828394</v>
          </cell>
          <cell r="Q209">
            <v>50591.520034748537</v>
          </cell>
          <cell r="R209">
            <v>52681.640313943302</v>
          </cell>
          <cell r="S209">
            <v>55952.708171596547</v>
          </cell>
          <cell r="T209">
            <v>61890.687249820054</v>
          </cell>
          <cell r="U209">
            <v>64562.428790032813</v>
          </cell>
          <cell r="V209">
            <v>64929.804961487353</v>
          </cell>
          <cell r="W209">
            <v>64784.201712293645</v>
          </cell>
          <cell r="X209">
            <v>66042.475406369907</v>
          </cell>
          <cell r="Y209">
            <v>70593.307883865622</v>
          </cell>
          <cell r="Z209">
            <v>119063.67747233268</v>
          </cell>
          <cell r="AA209">
            <v>995285.45039867132</v>
          </cell>
        </row>
        <row r="210">
          <cell r="B210" t="str">
            <v>4.1.7  -  Seguros    (transp. Qd 1.3.)</v>
          </cell>
          <cell r="G210">
            <v>2586.4227907981117</v>
          </cell>
          <cell r="H210">
            <v>2784.3417182990715</v>
          </cell>
          <cell r="I210">
            <v>3277.4736792730787</v>
          </cell>
          <cell r="J210">
            <v>5180.2568292975302</v>
          </cell>
          <cell r="K210">
            <v>4879.4615651200702</v>
          </cell>
          <cell r="L210">
            <v>2542.0610707039446</v>
          </cell>
          <cell r="M210">
            <v>2506.2873550008198</v>
          </cell>
          <cell r="N210">
            <v>2432.7705895121835</v>
          </cell>
          <cell r="O210">
            <v>2493.6495840621833</v>
          </cell>
          <cell r="P210">
            <v>2511.9557002871834</v>
          </cell>
          <cell r="Q210">
            <v>2544.3719937371834</v>
          </cell>
          <cell r="R210">
            <v>2609.2921155371832</v>
          </cell>
          <cell r="S210">
            <v>3091.5919450971837</v>
          </cell>
          <cell r="T210">
            <v>2632.2301290671835</v>
          </cell>
          <cell r="U210">
            <v>2690.3373392871836</v>
          </cell>
          <cell r="V210">
            <v>2762.4511652871829</v>
          </cell>
          <cell r="W210">
            <v>3064.7510504921829</v>
          </cell>
          <cell r="X210">
            <v>2925.7804507271831</v>
          </cell>
          <cell r="Y210">
            <v>2885.6074154671833</v>
          </cell>
          <cell r="Z210">
            <v>3263.4875556171833</v>
          </cell>
          <cell r="AA210">
            <v>59664.582042671005</v>
          </cell>
        </row>
        <row r="211">
          <cell r="B211" t="str">
            <v xml:space="preserve">4.1.8  -  Garantias  (transp. Qd 1.3.)  </v>
          </cell>
          <cell r="G211">
            <v>2576.5026371999998</v>
          </cell>
          <cell r="H211">
            <v>2559.1513446720001</v>
          </cell>
          <cell r="I211">
            <v>2551.822464672</v>
          </cell>
          <cell r="J211">
            <v>2511.8749768187795</v>
          </cell>
          <cell r="K211">
            <v>2218.4952962412326</v>
          </cell>
          <cell r="L211">
            <v>1970.2372201197195</v>
          </cell>
          <cell r="M211">
            <v>1934.7411878055975</v>
          </cell>
          <cell r="N211">
            <v>1906.705288788</v>
          </cell>
          <cell r="O211">
            <v>1888.3224819179998</v>
          </cell>
          <cell r="P211">
            <v>1868.2774729079999</v>
          </cell>
          <cell r="Q211">
            <v>1850.1535221479999</v>
          </cell>
          <cell r="R211">
            <v>1832.7679145880002</v>
          </cell>
          <cell r="S211">
            <v>1813.5575623260002</v>
          </cell>
          <cell r="T211">
            <v>1759.3283491920004</v>
          </cell>
          <cell r="U211">
            <v>1747.8370091279999</v>
          </cell>
          <cell r="V211">
            <v>1734.9182182080003</v>
          </cell>
          <cell r="W211">
            <v>1719.6366992520002</v>
          </cell>
          <cell r="X211">
            <v>1683.8193069599999</v>
          </cell>
          <cell r="Y211">
            <v>1664.236834452</v>
          </cell>
          <cell r="Z211">
            <v>1651.9950398520004</v>
          </cell>
          <cell r="AA211">
            <v>39444.380827249333</v>
          </cell>
        </row>
        <row r="212">
          <cell r="B212" t="str">
            <v xml:space="preserve">4.1.9  -  Parc.Variável da Concessão   </v>
          </cell>
          <cell r="G212">
            <v>4834.1348999999991</v>
          </cell>
          <cell r="H212">
            <v>4978.0669049999997</v>
          </cell>
          <cell r="I212">
            <v>5127.2269649999998</v>
          </cell>
          <cell r="J212">
            <v>5279.7039750000004</v>
          </cell>
          <cell r="K212">
            <v>5682.0545166666652</v>
          </cell>
          <cell r="L212">
            <v>6055.5765049255751</v>
          </cell>
          <cell r="M212">
            <v>6417.1245600000002</v>
          </cell>
          <cell r="N212">
            <v>6605.7821549999999</v>
          </cell>
          <cell r="O212">
            <v>6800.8040099999989</v>
          </cell>
          <cell r="P212">
            <v>7001.015805</v>
          </cell>
          <cell r="Q212">
            <v>7207.1058149999999</v>
          </cell>
          <cell r="R212">
            <v>7420.0555800000002</v>
          </cell>
          <cell r="S212">
            <v>7638.8322150000013</v>
          </cell>
          <cell r="T212">
            <v>7864.7010749999999</v>
          </cell>
          <cell r="U212">
            <v>8096.9467950000007</v>
          </cell>
          <cell r="V212">
            <v>8336.328524999999</v>
          </cell>
          <cell r="W212">
            <v>8582.3198999999986</v>
          </cell>
          <cell r="X212">
            <v>8836.2650249999988</v>
          </cell>
          <cell r="Y212">
            <v>9097.4126250000008</v>
          </cell>
          <cell r="Z212">
            <v>9367.1483850000004</v>
          </cell>
          <cell r="AA212">
            <v>141228.60623659226</v>
          </cell>
        </row>
        <row r="213">
          <cell r="B213" t="str">
            <v xml:space="preserve">4.1.10 - Parcela Fixa da Concessão   </v>
          </cell>
          <cell r="G213">
            <v>9639.6069599999992</v>
          </cell>
          <cell r="H213">
            <v>4071.6</v>
          </cell>
          <cell r="I213">
            <v>4071.6</v>
          </cell>
          <cell r="J213">
            <v>4071.6</v>
          </cell>
          <cell r="K213">
            <v>4071.6</v>
          </cell>
          <cell r="L213">
            <v>3949.6000718474861</v>
          </cell>
          <cell r="M213">
            <v>4071.6</v>
          </cell>
          <cell r="N213">
            <v>4071.6</v>
          </cell>
          <cell r="O213">
            <v>4071.6</v>
          </cell>
          <cell r="P213">
            <v>4071.6</v>
          </cell>
          <cell r="Q213">
            <v>4071.6</v>
          </cell>
          <cell r="R213">
            <v>4071.6</v>
          </cell>
          <cell r="S213">
            <v>4071.6</v>
          </cell>
          <cell r="T213">
            <v>4071.6</v>
          </cell>
          <cell r="U213">
            <v>4071.6</v>
          </cell>
          <cell r="V213">
            <v>4071.6</v>
          </cell>
          <cell r="W213">
            <v>4071.6</v>
          </cell>
          <cell r="X213">
            <v>4071.6</v>
          </cell>
          <cell r="Y213">
            <v>4071.6</v>
          </cell>
          <cell r="Z213">
            <v>4071.6</v>
          </cell>
          <cell r="AA213">
            <v>86878.007031847505</v>
          </cell>
        </row>
        <row r="214">
          <cell r="B214" t="str">
            <v>5 -  RESULTADO BRUTO OPERACIONAL     (3 - 4)</v>
          </cell>
          <cell r="G214">
            <v>74285.516802827624</v>
          </cell>
          <cell r="H214">
            <v>86251.690350696212</v>
          </cell>
          <cell r="I214">
            <v>86289.951315925544</v>
          </cell>
          <cell r="J214">
            <v>87356.057137262876</v>
          </cell>
          <cell r="K214">
            <v>95947.194266051971</v>
          </cell>
          <cell r="L214">
            <v>72851.67373572597</v>
          </cell>
          <cell r="M214">
            <v>88465.709566551639</v>
          </cell>
          <cell r="N214">
            <v>96951.428659752666</v>
          </cell>
          <cell r="O214">
            <v>102508.18568096733</v>
          </cell>
          <cell r="P214">
            <v>109861.3384485415</v>
          </cell>
          <cell r="Q214">
            <v>118382.86504643135</v>
          </cell>
          <cell r="R214">
            <v>122950.39686224659</v>
          </cell>
          <cell r="S214">
            <v>125906.65561804539</v>
          </cell>
          <cell r="T214">
            <v>121055.48490845582</v>
          </cell>
          <cell r="U214">
            <v>118456.34695208714</v>
          </cell>
          <cell r="V214">
            <v>125054.86195405254</v>
          </cell>
          <cell r="W214">
            <v>131990.62382074719</v>
          </cell>
          <cell r="X214">
            <v>139154.71760309796</v>
          </cell>
          <cell r="Y214">
            <v>142108.69539399026</v>
          </cell>
          <cell r="Z214">
            <v>100832.58198197326</v>
          </cell>
          <cell r="AA214">
            <v>2146661.9761054306</v>
          </cell>
        </row>
        <row r="215">
          <cell r="B215" t="str">
            <v>6 -  RESULTADO FINANCEIRO    (6.1)</v>
          </cell>
          <cell r="G215">
            <v>767.32299999999987</v>
          </cell>
          <cell r="H215">
            <v>790.16935000000001</v>
          </cell>
          <cell r="I215">
            <v>813.84555</v>
          </cell>
          <cell r="J215">
            <v>838.04824999999994</v>
          </cell>
          <cell r="K215">
            <v>903.86186111111101</v>
          </cell>
          <cell r="L215">
            <v>959.79083332092932</v>
          </cell>
          <cell r="M215">
            <v>1018.5912</v>
          </cell>
          <cell r="N215">
            <v>1048.53685</v>
          </cell>
          <cell r="O215">
            <v>1079.4927</v>
          </cell>
          <cell r="P215">
            <v>1111.27235</v>
          </cell>
          <cell r="Q215">
            <v>1143.98505</v>
          </cell>
          <cell r="R215">
            <v>1177.7866000000001</v>
          </cell>
          <cell r="S215">
            <v>1212.5130500000002</v>
          </cell>
          <cell r="T215">
            <v>1248.3652500000001</v>
          </cell>
          <cell r="U215">
            <v>1285.2296500000002</v>
          </cell>
          <cell r="V215">
            <v>1323.2267499999998</v>
          </cell>
          <cell r="W215">
            <v>1362.2729999999999</v>
          </cell>
          <cell r="X215">
            <v>1402.5817499999998</v>
          </cell>
          <cell r="Y215">
            <v>1444.0337500000001</v>
          </cell>
          <cell r="Z215">
            <v>1486.8489499999998</v>
          </cell>
          <cell r="AA215">
            <v>22417.775744432038</v>
          </cell>
        </row>
        <row r="216">
          <cell r="B216" t="str">
            <v>6.1 - Receitas    (Transp. Qd. 2B)</v>
          </cell>
          <cell r="G216">
            <v>767.32299999999987</v>
          </cell>
          <cell r="H216">
            <v>790.16935000000001</v>
          </cell>
          <cell r="I216">
            <v>813.84555</v>
          </cell>
          <cell r="J216">
            <v>838.04824999999994</v>
          </cell>
          <cell r="K216">
            <v>903.86186111111101</v>
          </cell>
          <cell r="L216">
            <v>959.79083332092932</v>
          </cell>
          <cell r="M216">
            <v>1018.5912</v>
          </cell>
          <cell r="N216">
            <v>1048.53685</v>
          </cell>
          <cell r="O216">
            <v>1079.4927</v>
          </cell>
          <cell r="P216">
            <v>1111.27235</v>
          </cell>
          <cell r="Q216">
            <v>1143.98505</v>
          </cell>
          <cell r="R216">
            <v>1177.7866000000001</v>
          </cell>
          <cell r="S216">
            <v>1212.5130500000002</v>
          </cell>
          <cell r="T216">
            <v>1248.3652500000001</v>
          </cell>
          <cell r="U216">
            <v>1285.2296500000002</v>
          </cell>
          <cell r="V216">
            <v>1323.2267499999998</v>
          </cell>
          <cell r="W216">
            <v>1362.2729999999999</v>
          </cell>
          <cell r="X216">
            <v>1402.5817499999998</v>
          </cell>
          <cell r="Y216">
            <v>1444.0337500000001</v>
          </cell>
          <cell r="Z216">
            <v>1486.8489499999998</v>
          </cell>
          <cell r="AA216">
            <v>22417.775744432038</v>
          </cell>
        </row>
        <row r="217">
          <cell r="B217" t="str">
            <v>7 -  RESULTADO OPERACIONAL    (5 + 6)</v>
          </cell>
          <cell r="G217">
            <v>75052.839802827628</v>
          </cell>
          <cell r="H217">
            <v>87041.859700696208</v>
          </cell>
          <cell r="I217">
            <v>87103.796865925542</v>
          </cell>
          <cell r="J217">
            <v>88194.105387262884</v>
          </cell>
          <cell r="K217">
            <v>96851.056127163087</v>
          </cell>
          <cell r="L217">
            <v>73811.464569046904</v>
          </cell>
          <cell r="M217">
            <v>89484.300766551634</v>
          </cell>
          <cell r="N217">
            <v>97999.96550975267</v>
          </cell>
          <cell r="O217">
            <v>103587.67838096734</v>
          </cell>
          <cell r="P217">
            <v>110972.6107985415</v>
          </cell>
          <cell r="Q217">
            <v>119526.85009643136</v>
          </cell>
          <cell r="R217">
            <v>124128.1834622466</v>
          </cell>
          <cell r="S217">
            <v>127119.16866804539</v>
          </cell>
          <cell r="T217">
            <v>122303.85015845583</v>
          </cell>
          <cell r="U217">
            <v>119741.57660208714</v>
          </cell>
          <cell r="V217">
            <v>126378.08870405254</v>
          </cell>
          <cell r="W217">
            <v>133352.89682074718</v>
          </cell>
          <cell r="X217">
            <v>140557.29935309797</v>
          </cell>
          <cell r="Y217">
            <v>143552.72914399026</v>
          </cell>
          <cell r="Z217">
            <v>102319.43093197326</v>
          </cell>
          <cell r="AA217">
            <v>2169079.7518498627</v>
          </cell>
        </row>
        <row r="218">
          <cell r="B218" t="str">
            <v>8 -  RESULTADO NÃO OPERACIONAL    (Tr. item 2, Qd. 3A)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B219" t="str">
            <v>9 -  RESULTADO ANTES CONTRIBUIÇÃO SOCIAL   (7 + 8)</v>
          </cell>
          <cell r="G219">
            <v>75052.839802827628</v>
          </cell>
          <cell r="H219">
            <v>87041.859700696208</v>
          </cell>
          <cell r="I219">
            <v>87103.796865925542</v>
          </cell>
          <cell r="J219">
            <v>88194.105387262884</v>
          </cell>
          <cell r="K219">
            <v>96851.056127163087</v>
          </cell>
          <cell r="L219">
            <v>73811.464569046904</v>
          </cell>
          <cell r="M219">
            <v>89484.300766551634</v>
          </cell>
          <cell r="N219">
            <v>97999.96550975267</v>
          </cell>
          <cell r="O219">
            <v>103587.67838096734</v>
          </cell>
          <cell r="P219">
            <v>110972.6107985415</v>
          </cell>
          <cell r="Q219">
            <v>119526.85009643136</v>
          </cell>
          <cell r="R219">
            <v>124128.1834622466</v>
          </cell>
          <cell r="S219">
            <v>127119.16866804539</v>
          </cell>
          <cell r="T219">
            <v>122303.85015845583</v>
          </cell>
          <cell r="U219">
            <v>119741.57660208714</v>
          </cell>
          <cell r="V219">
            <v>126378.08870405254</v>
          </cell>
          <cell r="W219">
            <v>133352.89682074718</v>
          </cell>
          <cell r="X219">
            <v>140557.29935309797</v>
          </cell>
          <cell r="Y219">
            <v>143552.72914399026</v>
          </cell>
          <cell r="Z219">
            <v>102319.43093197326</v>
          </cell>
          <cell r="AA219">
            <v>2169079.7518498627</v>
          </cell>
        </row>
        <row r="220">
          <cell r="B220" t="str">
            <v>10- CONTRIBUIÇÃO SOCIAL (Legislação vigente)</v>
          </cell>
          <cell r="G220">
            <v>6004.2271842262089</v>
          </cell>
          <cell r="H220">
            <v>6963.3487760556991</v>
          </cell>
          <cell r="I220">
            <v>6968.303749274045</v>
          </cell>
          <cell r="J220">
            <v>7055.5284309810322</v>
          </cell>
          <cell r="K220">
            <v>7748.1712349786021</v>
          </cell>
          <cell r="L220">
            <v>5904.9730366704161</v>
          </cell>
          <cell r="M220">
            <v>7158.7440613241315</v>
          </cell>
          <cell r="N220">
            <v>7839.9972407802134</v>
          </cell>
          <cell r="O220">
            <v>8287.0142704773898</v>
          </cell>
          <cell r="P220">
            <v>8877.8088638833196</v>
          </cell>
          <cell r="Q220">
            <v>9562.1480077145097</v>
          </cell>
          <cell r="R220">
            <v>9930.2546769797318</v>
          </cell>
          <cell r="S220">
            <v>10169.533493443632</v>
          </cell>
          <cell r="T220">
            <v>9784.3080126764708</v>
          </cell>
          <cell r="U220">
            <v>9579.3261281669747</v>
          </cell>
          <cell r="V220">
            <v>10110.247096324199</v>
          </cell>
          <cell r="W220">
            <v>10668.231745659776</v>
          </cell>
          <cell r="X220">
            <v>11244.583948247842</v>
          </cell>
          <cell r="Y220">
            <v>11484.218331519223</v>
          </cell>
          <cell r="Z220">
            <v>8185.5544745578572</v>
          </cell>
          <cell r="AA220">
            <v>173526.52276394126</v>
          </cell>
        </row>
        <row r="221">
          <cell r="B221" t="str">
            <v>11- RESULTADO ANTES IMPOSTO DE RENDA    (9 - 10)</v>
          </cell>
          <cell r="G221">
            <v>69048.612618601415</v>
          </cell>
          <cell r="H221">
            <v>80078.510924640505</v>
          </cell>
          <cell r="I221">
            <v>80135.493116651502</v>
          </cell>
          <cell r="J221">
            <v>81138.576956281846</v>
          </cell>
          <cell r="K221">
            <v>89102.884892184491</v>
          </cell>
          <cell r="L221">
            <v>67906.491532376487</v>
          </cell>
          <cell r="M221">
            <v>82325.5567052275</v>
          </cell>
          <cell r="N221">
            <v>90159.968268972458</v>
          </cell>
          <cell r="O221">
            <v>95300.664110489946</v>
          </cell>
          <cell r="P221">
            <v>102094.80193465819</v>
          </cell>
          <cell r="Q221">
            <v>109964.70208871685</v>
          </cell>
          <cell r="R221">
            <v>114197.92878526686</v>
          </cell>
          <cell r="S221">
            <v>116949.63517460175</v>
          </cell>
          <cell r="T221">
            <v>112519.54214577936</v>
          </cell>
          <cell r="U221">
            <v>110162.25047392017</v>
          </cell>
          <cell r="V221">
            <v>116267.84160772835</v>
          </cell>
          <cell r="W221">
            <v>122684.6650750874</v>
          </cell>
          <cell r="X221">
            <v>129312.71540485013</v>
          </cell>
          <cell r="Y221">
            <v>132068.51081247104</v>
          </cell>
          <cell r="Z221">
            <v>94133.876457415405</v>
          </cell>
          <cell r="AA221">
            <v>1995553.2290859215</v>
          </cell>
        </row>
        <row r="222">
          <cell r="B222" t="str">
            <v>12- IMPOSTO DE RENDA (Legislação vigente)</v>
          </cell>
          <cell r="G222">
            <v>18739.2099507069</v>
          </cell>
          <cell r="H222">
            <v>21736.464925174052</v>
          </cell>
          <cell r="I222">
            <v>21751.949216481389</v>
          </cell>
          <cell r="J222">
            <v>22024.526346815721</v>
          </cell>
          <cell r="K222">
            <v>24188.764031790772</v>
          </cell>
          <cell r="L222">
            <v>18429.040739595053</v>
          </cell>
          <cell r="M222">
            <v>22347.075191637909</v>
          </cell>
          <cell r="N222">
            <v>24475.991377438164</v>
          </cell>
          <cell r="O222">
            <v>25872.919595241841</v>
          </cell>
          <cell r="P222">
            <v>27719.152699635375</v>
          </cell>
          <cell r="Q222">
            <v>29857.712524107843</v>
          </cell>
          <cell r="R222">
            <v>31008.045865561664</v>
          </cell>
          <cell r="S222">
            <v>31755.792167011346</v>
          </cell>
          <cell r="T222">
            <v>30551.962539613964</v>
          </cell>
          <cell r="U222">
            <v>29911.394150521788</v>
          </cell>
          <cell r="V222">
            <v>31570.522176013135</v>
          </cell>
          <cell r="W222">
            <v>33314.224205186794</v>
          </cell>
          <cell r="X222">
            <v>35115.324838274508</v>
          </cell>
          <cell r="Y222">
            <v>35864.18228599758</v>
          </cell>
          <cell r="Z222">
            <v>25555.8577329933</v>
          </cell>
          <cell r="AA222">
            <v>541790.11255979899</v>
          </cell>
        </row>
        <row r="223">
          <cell r="B223" t="str">
            <v>13- RESULTADO DE EXERCÍCIO    (11 - 12)</v>
          </cell>
          <cell r="G223">
            <v>50309.402667894516</v>
          </cell>
          <cell r="H223">
            <v>58342.045999466456</v>
          </cell>
          <cell r="I223">
            <v>58383.543900170116</v>
          </cell>
          <cell r="J223">
            <v>59114.050609466125</v>
          </cell>
          <cell r="K223">
            <v>64914.120860393719</v>
          </cell>
          <cell r="L223">
            <v>49477.450792781434</v>
          </cell>
          <cell r="M223">
            <v>59978.481513589591</v>
          </cell>
          <cell r="N223">
            <v>65683.976891534287</v>
          </cell>
          <cell r="O223">
            <v>69427.744515248109</v>
          </cell>
          <cell r="P223">
            <v>74375.649235022807</v>
          </cell>
          <cell r="Q223">
            <v>80106.989564609001</v>
          </cell>
          <cell r="R223">
            <v>83189.882919705196</v>
          </cell>
          <cell r="S223">
            <v>85193.843007590403</v>
          </cell>
          <cell r="T223">
            <v>81967.579606165396</v>
          </cell>
          <cell r="U223">
            <v>80250.856323398388</v>
          </cell>
          <cell r="V223">
            <v>84697.319431715208</v>
          </cell>
          <cell r="W223">
            <v>89370.440869900602</v>
          </cell>
          <cell r="X223">
            <v>94197.390566575617</v>
          </cell>
          <cell r="Y223">
            <v>96204.328526473459</v>
          </cell>
          <cell r="Z223">
            <v>68578.018724422102</v>
          </cell>
          <cell r="AA223">
            <v>1453763.1165261227</v>
          </cell>
        </row>
        <row r="224">
          <cell r="B224" t="str">
            <v>Obs.: este demonstrativo de resultados retrata o projeto original mais os fatores de desequilibrio do contrato original</v>
          </cell>
        </row>
        <row r="226">
          <cell r="B226" t="str">
            <v>DEMONSTRATIVO DE RESULTADOS COM FATORES DE DESEQUILIBRIO NA EXTENSÃO DO PERIODO CONTRATUAL (MIlhares de Reais)</v>
          </cell>
        </row>
        <row r="228">
          <cell r="B228" t="str">
            <v>DISCRIMINAÇÃO</v>
          </cell>
          <cell r="G228">
            <v>21</v>
          </cell>
          <cell r="H228">
            <v>22</v>
          </cell>
          <cell r="I228">
            <v>23</v>
          </cell>
          <cell r="J228">
            <v>24</v>
          </cell>
          <cell r="K228">
            <v>25</v>
          </cell>
          <cell r="L228">
            <v>26</v>
          </cell>
          <cell r="M228">
            <v>27</v>
          </cell>
          <cell r="N228">
            <v>28</v>
          </cell>
          <cell r="O228">
            <v>29</v>
          </cell>
          <cell r="P228">
            <v>30</v>
          </cell>
          <cell r="Q228">
            <v>31</v>
          </cell>
          <cell r="R228">
            <v>32</v>
          </cell>
          <cell r="S228">
            <v>33</v>
          </cell>
          <cell r="T228">
            <v>34</v>
          </cell>
          <cell r="U228">
            <v>35</v>
          </cell>
          <cell r="V228">
            <v>36</v>
          </cell>
          <cell r="W228">
            <v>37</v>
          </cell>
          <cell r="X228">
            <v>38</v>
          </cell>
          <cell r="Y228">
            <v>39</v>
          </cell>
          <cell r="Z228">
            <v>40</v>
          </cell>
          <cell r="AA228" t="str">
            <v>TOTAL</v>
          </cell>
        </row>
        <row r="229">
          <cell r="B229" t="str">
            <v>1 -  RECEITA BRUTA    (1.1)</v>
          </cell>
          <cell r="G229">
            <v>321400.16690547048</v>
          </cell>
          <cell r="H229">
            <v>330890.91209343291</v>
          </cell>
          <cell r="I229">
            <v>340662.40512075747</v>
          </cell>
          <cell r="J229">
            <v>350722.96549345105</v>
          </cell>
          <cell r="K229">
            <v>361081.1596878331</v>
          </cell>
          <cell r="L229">
            <v>371745.80849494436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2076503.4177958893</v>
          </cell>
        </row>
        <row r="230">
          <cell r="B230" t="str">
            <v>1.1 - Operacionais    (1.1.1 + 1.1.2)</v>
          </cell>
          <cell r="G230">
            <v>321400.16690547048</v>
          </cell>
          <cell r="H230">
            <v>330890.91209343291</v>
          </cell>
          <cell r="I230">
            <v>340662.40512075747</v>
          </cell>
          <cell r="J230">
            <v>350722.96549345105</v>
          </cell>
          <cell r="K230">
            <v>361081.1596878331</v>
          </cell>
          <cell r="L230">
            <v>371745.80849494436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2076503.4177958893</v>
          </cell>
        </row>
        <row r="231">
          <cell r="B231" t="str">
            <v>1.1.1 - Receitas de  Pedágios    (Transp. Qd.2.1.1.2)</v>
          </cell>
          <cell r="G231">
            <v>306095.39705282904</v>
          </cell>
          <cell r="H231">
            <v>315134.20199374564</v>
          </cell>
          <cell r="I231">
            <v>324440.38582929282</v>
          </cell>
          <cell r="J231">
            <v>334021.87189852481</v>
          </cell>
          <cell r="K231">
            <v>343886.81875031727</v>
          </cell>
          <cell r="L231">
            <v>354043.62713804224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1977622.3026627516</v>
          </cell>
        </row>
        <row r="232">
          <cell r="B232" t="str">
            <v>1.1.2 - Outras Receitas Operacionais    (calculado 2.1.2.)</v>
          </cell>
          <cell r="G232">
            <v>15304.769852641453</v>
          </cell>
          <cell r="H232">
            <v>15756.710099687283</v>
          </cell>
          <cell r="I232">
            <v>16222.019291464641</v>
          </cell>
          <cell r="J232">
            <v>16701.093594926242</v>
          </cell>
          <cell r="K232">
            <v>17194.340937515863</v>
          </cell>
          <cell r="L232">
            <v>17702.181356902114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98881.115133137602</v>
          </cell>
        </row>
        <row r="233">
          <cell r="B233" t="str">
            <v>2 -  DEDUÇÕES DA RECEITA    (2.1)</v>
          </cell>
          <cell r="G233">
            <v>27801.114437323198</v>
          </cell>
          <cell r="H233">
            <v>28622.063896081949</v>
          </cell>
          <cell r="I233">
            <v>29467.29804294552</v>
          </cell>
          <cell r="J233">
            <v>30337.536515183514</v>
          </cell>
          <cell r="K233">
            <v>31233.520312997567</v>
          </cell>
          <cell r="L233">
            <v>32156.012434812685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179617.54563934443</v>
          </cell>
        </row>
        <row r="234">
          <cell r="B234" t="str">
            <v>2.1 - Tributos sobre Faturamento    (2.1.1+ .... + 2.1.4)</v>
          </cell>
          <cell r="G234">
            <v>27801.114437323198</v>
          </cell>
          <cell r="H234">
            <v>28622.063896081949</v>
          </cell>
          <cell r="I234">
            <v>29467.29804294552</v>
          </cell>
          <cell r="J234">
            <v>30337.536515183514</v>
          </cell>
          <cell r="K234">
            <v>31233.520312997567</v>
          </cell>
          <cell r="L234">
            <v>32156.012434812685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179617.54563934443</v>
          </cell>
        </row>
        <row r="235">
          <cell r="B235" t="str">
            <v>2.1.1 - I.S.S    (transp. Qd  1.3.)</v>
          </cell>
          <cell r="G235">
            <v>16070.008345273525</v>
          </cell>
          <cell r="H235">
            <v>16544.545604671646</v>
          </cell>
          <cell r="I235">
            <v>17033.120256037873</v>
          </cell>
          <cell r="J235">
            <v>17536.148274672552</v>
          </cell>
          <cell r="K235">
            <v>18054.057984391657</v>
          </cell>
          <cell r="L235">
            <v>18587.290424747218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103825.17088979448</v>
          </cell>
        </row>
        <row r="236">
          <cell r="B236" t="str">
            <v>2.1.2 - Cofins    (transp. Qd 1.3.)</v>
          </cell>
          <cell r="G236">
            <v>9642.0050071641144</v>
          </cell>
          <cell r="H236">
            <v>9926.727362802987</v>
          </cell>
          <cell r="I236">
            <v>10219.872153622724</v>
          </cell>
          <cell r="J236">
            <v>10521.68896480353</v>
          </cell>
          <cell r="K236">
            <v>10832.434790634992</v>
          </cell>
          <cell r="L236">
            <v>11152.37425484833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62295.102533876678</v>
          </cell>
        </row>
        <row r="237">
          <cell r="B237" t="str">
            <v>2.1.3 - Pis / Pasep    (transp. Qd 1.3.)</v>
          </cell>
          <cell r="G237">
            <v>2089.1010848855581</v>
          </cell>
          <cell r="H237">
            <v>2150.7909286073136</v>
          </cell>
          <cell r="I237">
            <v>2214.3056332849233</v>
          </cell>
          <cell r="J237">
            <v>2279.6992757074318</v>
          </cell>
          <cell r="K237">
            <v>2347.0275379709151</v>
          </cell>
          <cell r="L237">
            <v>2416.347755217138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13497.272215673278</v>
          </cell>
        </row>
        <row r="238">
          <cell r="B238" t="str">
            <v>2.1.4 - CPMF    (transp Qd 1.3.)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B239" t="str">
            <v>3 -  RECEITA LIQUIDA    (1 - 2)</v>
          </cell>
          <cell r="G239">
            <v>293599.0524681473</v>
          </cell>
          <cell r="H239">
            <v>302268.84819735098</v>
          </cell>
          <cell r="I239">
            <v>311195.10707781196</v>
          </cell>
          <cell r="J239">
            <v>320385.42897826753</v>
          </cell>
          <cell r="K239">
            <v>329847.63937483553</v>
          </cell>
          <cell r="L239">
            <v>339589.79606013169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1896885.8721565448</v>
          </cell>
        </row>
        <row r="240">
          <cell r="B240" t="str">
            <v>4 -  DESPESAS    (4.1)</v>
          </cell>
          <cell r="G240">
            <v>60323.180956487202</v>
          </cell>
          <cell r="H240">
            <v>60656.954226152586</v>
          </cell>
          <cell r="I240">
            <v>61000.614853164581</v>
          </cell>
          <cell r="J240">
            <v>61354.441892964998</v>
          </cell>
          <cell r="K240">
            <v>61718.736625882979</v>
          </cell>
          <cell r="L240">
            <v>62093.809276414955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367147.73783106735</v>
          </cell>
        </row>
        <row r="241">
          <cell r="B241" t="str">
            <v>4.1 - Operacionais    (4.1.1+ .... + 4.1.10)</v>
          </cell>
          <cell r="G241">
            <v>60323.180956487202</v>
          </cell>
          <cell r="H241">
            <v>60656.954226152586</v>
          </cell>
          <cell r="I241">
            <v>61000.614853164581</v>
          </cell>
          <cell r="J241">
            <v>61354.441892964998</v>
          </cell>
          <cell r="K241">
            <v>61718.736625882979</v>
          </cell>
          <cell r="L241">
            <v>62093.809276414955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367147.73783106735</v>
          </cell>
        </row>
        <row r="242">
          <cell r="B242" t="str">
            <v>4.1.1  -  Pessoal e Administradores    (Transp. Qd. 1.3.)</v>
          </cell>
          <cell r="G242">
            <v>28454.0592</v>
          </cell>
          <cell r="H242">
            <v>28454.0592</v>
          </cell>
          <cell r="I242">
            <v>28454.0592</v>
          </cell>
          <cell r="J242">
            <v>28454.0592</v>
          </cell>
          <cell r="K242">
            <v>28454.0592</v>
          </cell>
          <cell r="L242">
            <v>28454.0592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170724.35519999999</v>
          </cell>
        </row>
        <row r="243">
          <cell r="B243" t="str">
            <v>4.1.2  -  Conservação de Rotina    (Transp. Qd. 1.3.)</v>
          </cell>
          <cell r="G243">
            <v>8903.44235682</v>
          </cell>
          <cell r="H243">
            <v>8903.44235682</v>
          </cell>
          <cell r="I243">
            <v>8903.44235682</v>
          </cell>
          <cell r="J243">
            <v>8903.44235682</v>
          </cell>
          <cell r="K243">
            <v>8903.44235682</v>
          </cell>
          <cell r="L243">
            <v>8903.44235682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53420.65414092</v>
          </cell>
        </row>
        <row r="244">
          <cell r="B244" t="str">
            <v>4.1.3  -  Consumo    (Transp. Qd. 1.3.)</v>
          </cell>
          <cell r="G244">
            <v>2570.5607999999997</v>
          </cell>
          <cell r="H244">
            <v>2570.5607999999997</v>
          </cell>
          <cell r="I244">
            <v>2570.5607999999997</v>
          </cell>
          <cell r="J244">
            <v>2570.5607999999997</v>
          </cell>
          <cell r="K244">
            <v>2570.5607999999997</v>
          </cell>
          <cell r="L244">
            <v>2570.5607999999997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15423.364799999998</v>
          </cell>
        </row>
        <row r="245">
          <cell r="B245" t="str">
            <v>4.1.4  -  Transportes    (Transp. Qd. 1.3.)</v>
          </cell>
          <cell r="G245">
            <v>2174.5582800000002</v>
          </cell>
          <cell r="H245">
            <v>2174.5582800000002</v>
          </cell>
          <cell r="I245">
            <v>2174.5582800000002</v>
          </cell>
          <cell r="J245">
            <v>2174.5582800000002</v>
          </cell>
          <cell r="K245">
            <v>2174.5582800000002</v>
          </cell>
          <cell r="L245">
            <v>2174.5582800000002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13047.349680000003</v>
          </cell>
        </row>
        <row r="246">
          <cell r="B246" t="str">
            <v>4.1.5  -  Diversas    (Transp. Qd. 1.3.)</v>
          </cell>
          <cell r="G246">
            <v>4922.5145966549198</v>
          </cell>
          <cell r="H246">
            <v>4922.5145966549198</v>
          </cell>
          <cell r="I246">
            <v>4922.5145966549198</v>
          </cell>
          <cell r="J246">
            <v>4922.5145966549198</v>
          </cell>
          <cell r="K246">
            <v>4922.5145966549198</v>
          </cell>
          <cell r="L246">
            <v>4922.5145966549198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29535.087579929521</v>
          </cell>
        </row>
        <row r="247">
          <cell r="B247" t="str">
            <v>4.1.6  -  Depreciação/Amortização    (Transp. Qd. 1.3.)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B248" t="str">
            <v>4.1.7  -  Seguros    (transp. Qd 1.3.)</v>
          </cell>
          <cell r="G248">
            <v>2940.7460800004892</v>
          </cell>
          <cell r="H248">
            <v>2985.8392082206979</v>
          </cell>
          <cell r="I248">
            <v>3032.2800172151874</v>
          </cell>
          <cell r="J248">
            <v>3080.0946682877529</v>
          </cell>
          <cell r="K248">
            <v>3129.3238749839456</v>
          </cell>
          <cell r="L248">
            <v>3180.0095595176181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18348.293408225691</v>
          </cell>
        </row>
        <row r="249">
          <cell r="B249" t="str">
            <v xml:space="preserve">4.1.8  -  Garantias  (transp. Qd 1.3.)  </v>
          </cell>
          <cell r="G249">
            <v>715.29463584767427</v>
          </cell>
          <cell r="H249">
            <v>719.25242165398322</v>
          </cell>
          <cell r="I249">
            <v>723.32744885175396</v>
          </cell>
          <cell r="J249">
            <v>727.5230263987944</v>
          </cell>
          <cell r="K249">
            <v>731.84272678912623</v>
          </cell>
          <cell r="L249">
            <v>736.29022857409041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4353.5304881154225</v>
          </cell>
        </row>
        <row r="250">
          <cell r="B250" t="str">
            <v xml:space="preserve">4.1.9  -  Parc.Variável da Concessão   </v>
          </cell>
          <cell r="G250">
            <v>9642.0050071641144</v>
          </cell>
          <cell r="H250">
            <v>9926.727362802987</v>
          </cell>
          <cell r="I250">
            <v>10219.872153622724</v>
          </cell>
          <cell r="J250">
            <v>10521.68896480353</v>
          </cell>
          <cell r="K250">
            <v>10832.434790634992</v>
          </cell>
          <cell r="L250">
            <v>11152.37425484833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62295.102533876678</v>
          </cell>
        </row>
        <row r="251">
          <cell r="B251" t="str">
            <v xml:space="preserve">4.1.10 - Parcela Fixa da Concessão  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B252" t="str">
            <v>5 -  RESULTADO BRUTO OPERACIONAL     (3 - 4)</v>
          </cell>
          <cell r="G252">
            <v>233275.87151166011</v>
          </cell>
          <cell r="H252">
            <v>241611.89397119838</v>
          </cell>
          <cell r="I252">
            <v>250194.49222464737</v>
          </cell>
          <cell r="J252">
            <v>259030.98708530253</v>
          </cell>
          <cell r="K252">
            <v>268128.90274895256</v>
          </cell>
          <cell r="L252">
            <v>277495.98678371671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1529738.1343254775</v>
          </cell>
        </row>
        <row r="253">
          <cell r="B253" t="str">
            <v>6 -  RESULTADO FINANCEIRO    (6.1)</v>
          </cell>
          <cell r="G253">
            <v>1530.4769852641452</v>
          </cell>
          <cell r="H253">
            <v>1575.6710099687282</v>
          </cell>
          <cell r="I253">
            <v>1622.2019291464642</v>
          </cell>
          <cell r="J253">
            <v>1670.1093594926242</v>
          </cell>
          <cell r="K253">
            <v>1719.4340937515863</v>
          </cell>
          <cell r="L253">
            <v>1770.2181356902113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9888.1115133137591</v>
          </cell>
        </row>
        <row r="254">
          <cell r="B254" t="str">
            <v>6.1 - Receitas    (Transp. Qd. 2B)</v>
          </cell>
          <cell r="G254">
            <v>1530.4769852641452</v>
          </cell>
          <cell r="H254">
            <v>1575.6710099687282</v>
          </cell>
          <cell r="I254">
            <v>1622.2019291464642</v>
          </cell>
          <cell r="J254">
            <v>1670.1093594926242</v>
          </cell>
          <cell r="K254">
            <v>1719.4340937515863</v>
          </cell>
          <cell r="L254">
            <v>1770.2181356902113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9888.1115133137591</v>
          </cell>
        </row>
        <row r="255">
          <cell r="B255" t="str">
            <v>7 -  RESULTADO OPERACIONAL    (5 + 6)</v>
          </cell>
          <cell r="G255">
            <v>234806.34849692424</v>
          </cell>
          <cell r="H255">
            <v>243187.56498116712</v>
          </cell>
          <cell r="I255">
            <v>251816.69415379383</v>
          </cell>
          <cell r="J255">
            <v>260701.09644479517</v>
          </cell>
          <cell r="K255">
            <v>269848.33684270416</v>
          </cell>
          <cell r="L255">
            <v>279266.20491940691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1539626.2458387914</v>
          </cell>
        </row>
        <row r="256">
          <cell r="B256" t="str">
            <v>8 -  RESULTADO NÃO OPERACIONAL    (Tr. item 2, Qd. 3A)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B257" t="str">
            <v>9 -  RESULTADO ANTES CONTRIBUIÇÃO SOCIAL   (7 + 8)</v>
          </cell>
          <cell r="G257">
            <v>234806.34849692424</v>
          </cell>
          <cell r="H257">
            <v>243187.56498116712</v>
          </cell>
          <cell r="I257">
            <v>251816.69415379383</v>
          </cell>
          <cell r="J257">
            <v>260701.09644479517</v>
          </cell>
          <cell r="K257">
            <v>269848.33684270416</v>
          </cell>
          <cell r="L257">
            <v>279266.20491940691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1539626.2458387914</v>
          </cell>
        </row>
        <row r="258">
          <cell r="B258" t="str">
            <v>10- CONTRIBUIÇÃO SOCIAL (Legislação vigente)</v>
          </cell>
          <cell r="G258">
            <v>18784.507879753939</v>
          </cell>
          <cell r="H258">
            <v>19455.005198493371</v>
          </cell>
          <cell r="I258">
            <v>20145.335532303507</v>
          </cell>
          <cell r="J258">
            <v>20856.087715583613</v>
          </cell>
          <cell r="K258">
            <v>21587.866947416333</v>
          </cell>
          <cell r="L258">
            <v>22341.296393552555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123170.09966710332</v>
          </cell>
        </row>
        <row r="259">
          <cell r="B259" t="str">
            <v>11- RESULTADO ANTES IMPOSTO DE RENDA    (9 - 10)</v>
          </cell>
          <cell r="G259">
            <v>216021.8406171703</v>
          </cell>
          <cell r="H259">
            <v>223732.55978267375</v>
          </cell>
          <cell r="I259">
            <v>231671.3586214903</v>
          </cell>
          <cell r="J259">
            <v>239845.00872921155</v>
          </cell>
          <cell r="K259">
            <v>248260.46989528782</v>
          </cell>
          <cell r="L259">
            <v>256924.90852585435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1416456.1461716881</v>
          </cell>
        </row>
        <row r="260">
          <cell r="B260" t="str">
            <v>12- IMPOSTO DE RENDA (Legislação vigente)</v>
          </cell>
          <cell r="G260">
            <v>58677.58712423106</v>
          </cell>
          <cell r="H260">
            <v>60772.891245291772</v>
          </cell>
          <cell r="I260">
            <v>62930.173538448449</v>
          </cell>
          <cell r="J260">
            <v>65151.274111198793</v>
          </cell>
          <cell r="K260">
            <v>67438.084210676039</v>
          </cell>
          <cell r="L260">
            <v>69792.551229851728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384762.56145969784</v>
          </cell>
        </row>
        <row r="261">
          <cell r="B261" t="str">
            <v>13- RESULTADO DE EXERCÍCIO    (11 - 12)</v>
          </cell>
          <cell r="G261">
            <v>157344.25349293923</v>
          </cell>
          <cell r="H261">
            <v>162959.66853738198</v>
          </cell>
          <cell r="I261">
            <v>168741.18508304184</v>
          </cell>
          <cell r="J261">
            <v>174693.73461801276</v>
          </cell>
          <cell r="K261">
            <v>180822.3856846118</v>
          </cell>
          <cell r="L261">
            <v>187132.35729600262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1031693.5847119903</v>
          </cell>
        </row>
        <row r="262">
          <cell r="B262" t="str">
            <v>Obs.: este demonstrativo de resultados retrata a extensão necessaria para o reestabelecimento do equilibrio do contrato original</v>
          </cell>
        </row>
        <row r="264">
          <cell r="B264" t="str">
            <v>FLUXO DE CAIXA COM FATORES DE DESEQUILIBRIO NO PERIODO CONTRATUAL (MIlhares de Reais)</v>
          </cell>
        </row>
        <row r="266">
          <cell r="B266" t="str">
            <v>DISCRIMINAÇÃO</v>
          </cell>
          <cell r="G266">
            <v>1</v>
          </cell>
          <cell r="H266">
            <v>2</v>
          </cell>
          <cell r="I266">
            <v>3</v>
          </cell>
          <cell r="J266">
            <v>4</v>
          </cell>
          <cell r="K266">
            <v>5</v>
          </cell>
          <cell r="L266">
            <v>6</v>
          </cell>
          <cell r="M266">
            <v>7</v>
          </cell>
          <cell r="N266">
            <v>8</v>
          </cell>
          <cell r="O266">
            <v>9</v>
          </cell>
          <cell r="P266">
            <v>10</v>
          </cell>
          <cell r="Q266">
            <v>11</v>
          </cell>
          <cell r="R266">
            <v>12</v>
          </cell>
          <cell r="S266">
            <v>13</v>
          </cell>
          <cell r="T266">
            <v>14</v>
          </cell>
          <cell r="U266">
            <v>15</v>
          </cell>
          <cell r="V266">
            <v>16</v>
          </cell>
          <cell r="W266">
            <v>17</v>
          </cell>
          <cell r="X266">
            <v>18</v>
          </cell>
          <cell r="Y266">
            <v>19</v>
          </cell>
          <cell r="Z266">
            <v>20</v>
          </cell>
          <cell r="AA266" t="str">
            <v>TOTAL</v>
          </cell>
        </row>
        <row r="267">
          <cell r="B267" t="str">
            <v xml:space="preserve">1.  INGRESSOS     (1.1.) </v>
          </cell>
          <cell r="G267">
            <v>161905.15299999999</v>
          </cell>
          <cell r="H267">
            <v>166725.73285</v>
          </cell>
          <cell r="I267">
            <v>171721.41105</v>
          </cell>
          <cell r="J267">
            <v>176828.18075</v>
          </cell>
          <cell r="K267">
            <v>190305.67908333329</v>
          </cell>
          <cell r="L267">
            <v>202812.34099750678</v>
          </cell>
          <cell r="M267">
            <v>214922.7432</v>
          </cell>
          <cell r="N267">
            <v>221241.27535000001</v>
          </cell>
          <cell r="O267">
            <v>227772.95969999998</v>
          </cell>
          <cell r="P267">
            <v>234478.46585000001</v>
          </cell>
          <cell r="Q267">
            <v>241380.84555</v>
          </cell>
          <cell r="R267">
            <v>248512.97260000001</v>
          </cell>
          <cell r="S267">
            <v>255840.25355000005</v>
          </cell>
          <cell r="T267">
            <v>263405.06774999999</v>
          </cell>
          <cell r="U267">
            <v>271183.45615000004</v>
          </cell>
          <cell r="V267">
            <v>279200.84424999997</v>
          </cell>
          <cell r="W267">
            <v>287439.60299999994</v>
          </cell>
          <cell r="X267">
            <v>295944.74924999999</v>
          </cell>
          <cell r="Y267">
            <v>304691.12125000003</v>
          </cell>
          <cell r="Z267">
            <v>313725.12845000002</v>
          </cell>
          <cell r="AA267">
            <v>4730037.9836308397</v>
          </cell>
        </row>
        <row r="268">
          <cell r="B268" t="str">
            <v>1.1.  RECEITAS     (1.1.1.+ ... + 1.1.4)</v>
          </cell>
          <cell r="G268">
            <v>161905.15299999999</v>
          </cell>
          <cell r="H268">
            <v>166725.73285</v>
          </cell>
          <cell r="I268">
            <v>171721.41105</v>
          </cell>
          <cell r="J268">
            <v>176828.18075</v>
          </cell>
          <cell r="K268">
            <v>190305.67908333329</v>
          </cell>
          <cell r="L268">
            <v>202812.34099750678</v>
          </cell>
          <cell r="M268">
            <v>214922.7432</v>
          </cell>
          <cell r="N268">
            <v>221241.27535000001</v>
          </cell>
          <cell r="O268">
            <v>227772.95969999998</v>
          </cell>
          <cell r="P268">
            <v>234478.46585000001</v>
          </cell>
          <cell r="Q268">
            <v>241380.84555</v>
          </cell>
          <cell r="R268">
            <v>248512.97260000001</v>
          </cell>
          <cell r="S268">
            <v>255840.25355000005</v>
          </cell>
          <cell r="T268">
            <v>263405.06774999999</v>
          </cell>
          <cell r="U268">
            <v>271183.45615000004</v>
          </cell>
          <cell r="V268">
            <v>279200.84424999997</v>
          </cell>
          <cell r="W268">
            <v>287439.60299999994</v>
          </cell>
          <cell r="X268">
            <v>295944.74924999999</v>
          </cell>
          <cell r="Y268">
            <v>304691.12125000003</v>
          </cell>
          <cell r="Z268">
            <v>313725.12845000002</v>
          </cell>
          <cell r="AA268">
            <v>4730037.9836308397</v>
          </cell>
        </row>
        <row r="269">
          <cell r="B269" t="str">
            <v>1.1.1   Receitas de Pedágio</v>
          </cell>
          <cell r="G269">
            <v>153464.59999999998</v>
          </cell>
          <cell r="H269">
            <v>158033.87</v>
          </cell>
          <cell r="I269">
            <v>162769.10999999999</v>
          </cell>
          <cell r="J269">
            <v>167609.65</v>
          </cell>
          <cell r="K269">
            <v>180772.37222222218</v>
          </cell>
          <cell r="L269">
            <v>191958.16666418585</v>
          </cell>
          <cell r="M269">
            <v>203718.24</v>
          </cell>
          <cell r="N269">
            <v>209707.37</v>
          </cell>
          <cell r="O269">
            <v>215898.53999999998</v>
          </cell>
          <cell r="P269">
            <v>222254.47</v>
          </cell>
          <cell r="Q269">
            <v>228797.01</v>
          </cell>
          <cell r="R269">
            <v>235557.32</v>
          </cell>
          <cell r="S269">
            <v>242502.61000000004</v>
          </cell>
          <cell r="T269">
            <v>249673.05000000002</v>
          </cell>
          <cell r="U269">
            <v>257045.93000000002</v>
          </cell>
          <cell r="V269">
            <v>264645.34999999998</v>
          </cell>
          <cell r="W269">
            <v>272454.59999999998</v>
          </cell>
          <cell r="X269">
            <v>280516.34999999998</v>
          </cell>
          <cell r="Y269">
            <v>288806.75</v>
          </cell>
          <cell r="Z269">
            <v>297369.78999999998</v>
          </cell>
          <cell r="AA269">
            <v>4483555.1488864077</v>
          </cell>
        </row>
        <row r="270">
          <cell r="B270" t="str">
            <v>1.1.2   Outras Receitas Operacionais</v>
          </cell>
          <cell r="G270">
            <v>7673.23</v>
          </cell>
          <cell r="H270">
            <v>7901.6935000000003</v>
          </cell>
          <cell r="I270">
            <v>8138.4555</v>
          </cell>
          <cell r="J270">
            <v>8380.4825000000001</v>
          </cell>
          <cell r="K270">
            <v>8629.4449999999979</v>
          </cell>
          <cell r="L270">
            <v>9894.3835000000017</v>
          </cell>
          <cell r="M270">
            <v>10185.912</v>
          </cell>
          <cell r="N270">
            <v>10485.3685</v>
          </cell>
          <cell r="O270">
            <v>10794.927</v>
          </cell>
          <cell r="P270">
            <v>11112.7235</v>
          </cell>
          <cell r="Q270">
            <v>11439.8505</v>
          </cell>
          <cell r="R270">
            <v>11777.866000000002</v>
          </cell>
          <cell r="S270">
            <v>12125.130500000003</v>
          </cell>
          <cell r="T270">
            <v>12483.652500000002</v>
          </cell>
          <cell r="U270">
            <v>12852.296500000002</v>
          </cell>
          <cell r="V270">
            <v>13232.2675</v>
          </cell>
          <cell r="W270">
            <v>13622.73</v>
          </cell>
          <cell r="X270">
            <v>14025.817499999999</v>
          </cell>
          <cell r="Y270">
            <v>14440.337500000001</v>
          </cell>
          <cell r="Z270">
            <v>14868.4895</v>
          </cell>
          <cell r="AA270">
            <v>224065.05899999998</v>
          </cell>
        </row>
        <row r="271">
          <cell r="B271" t="str">
            <v>1.1.3   Receitas Não Operacionais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</row>
        <row r="272">
          <cell r="B272" t="str">
            <v xml:space="preserve">1.1.4   Receitas Financeiras </v>
          </cell>
          <cell r="G272">
            <v>767.32299999999987</v>
          </cell>
          <cell r="H272">
            <v>790.16935000000001</v>
          </cell>
          <cell r="I272">
            <v>813.84555</v>
          </cell>
          <cell r="J272">
            <v>838.04824999999994</v>
          </cell>
          <cell r="K272">
            <v>903.86186111111101</v>
          </cell>
          <cell r="L272">
            <v>959.79083332092932</v>
          </cell>
          <cell r="M272">
            <v>1018.5912</v>
          </cell>
          <cell r="N272">
            <v>1048.53685</v>
          </cell>
          <cell r="O272">
            <v>1079.4927</v>
          </cell>
          <cell r="P272">
            <v>1111.27235</v>
          </cell>
          <cell r="Q272">
            <v>1143.98505</v>
          </cell>
          <cell r="R272">
            <v>1177.7866000000001</v>
          </cell>
          <cell r="S272">
            <v>1212.5130500000002</v>
          </cell>
          <cell r="T272">
            <v>1248.3652500000001</v>
          </cell>
          <cell r="U272">
            <v>1285.2296500000002</v>
          </cell>
          <cell r="V272">
            <v>1323.2267499999998</v>
          </cell>
          <cell r="W272">
            <v>1362.2729999999999</v>
          </cell>
          <cell r="X272">
            <v>1402.5817499999998</v>
          </cell>
          <cell r="Y272">
            <v>1444.0337500000001</v>
          </cell>
          <cell r="Z272">
            <v>1486.8489499999998</v>
          </cell>
          <cell r="AA272">
            <v>22417.775744432038</v>
          </cell>
        </row>
        <row r="273">
          <cell r="B273" t="str">
            <v>2.  DESEMBOLSOS     (2.1.+ ... + 2.4)</v>
          </cell>
          <cell r="G273">
            <v>170086.33033210548</v>
          </cell>
          <cell r="H273">
            <v>233753.19683872475</v>
          </cell>
          <cell r="I273">
            <v>312144.70551846974</v>
          </cell>
          <cell r="J273">
            <v>307694.35568366124</v>
          </cell>
          <cell r="K273">
            <v>235503.1760543758</v>
          </cell>
          <cell r="L273">
            <v>103505.96189547362</v>
          </cell>
          <cell r="M273">
            <v>106944.23100098415</v>
          </cell>
          <cell r="N273">
            <v>112684.55653654577</v>
          </cell>
          <cell r="O273">
            <v>115094.16410027664</v>
          </cell>
          <cell r="P273">
            <v>119743.19007414879</v>
          </cell>
          <cell r="Q273">
            <v>140952.71595064248</v>
          </cell>
          <cell r="R273">
            <v>147497.14936635151</v>
          </cell>
          <cell r="S273">
            <v>156395.98237081309</v>
          </cell>
          <cell r="T273">
            <v>136924.21089401454</v>
          </cell>
          <cell r="U273">
            <v>133590.45103656885</v>
          </cell>
          <cell r="V273">
            <v>138127.95985679742</v>
          </cell>
          <cell r="W273">
            <v>140513.16041780566</v>
          </cell>
          <cell r="X273">
            <v>151135.00327705443</v>
          </cell>
          <cell r="Y273">
            <v>162267.19483966089</v>
          </cell>
          <cell r="Z273">
            <v>152476.25190324528</v>
          </cell>
          <cell r="AA273">
            <v>3277033.9479477201</v>
          </cell>
        </row>
        <row r="274">
          <cell r="B274" t="str">
            <v>2.1.  OPERACIONAIS     (2.1.1.+ ... + 2.1.8)</v>
          </cell>
          <cell r="G274">
            <v>72128.571337172354</v>
          </cell>
          <cell r="H274">
            <v>63941.056433326266</v>
          </cell>
          <cell r="I274">
            <v>63572.857670223006</v>
          </cell>
          <cell r="J274">
            <v>64793.077856451455</v>
          </cell>
          <cell r="K274">
            <v>65910.090651670151</v>
          </cell>
          <cell r="L274">
            <v>60761.411542435104</v>
          </cell>
          <cell r="M274">
            <v>60053.078006690943</v>
          </cell>
          <cell r="N274">
            <v>59176.475763327406</v>
          </cell>
          <cell r="O274">
            <v>59485.286224557414</v>
          </cell>
          <cell r="P274">
            <v>59655.862705630097</v>
          </cell>
          <cell r="Q274">
            <v>59983.76960382011</v>
          </cell>
          <cell r="R274">
            <v>60211.49324381011</v>
          </cell>
          <cell r="S274">
            <v>61057.944495358104</v>
          </cell>
          <cell r="T274">
            <v>67274.229266724098</v>
          </cell>
          <cell r="U274">
            <v>74710.903962880097</v>
          </cell>
          <cell r="V274">
            <v>75485.022059460112</v>
          </cell>
          <cell r="W274">
            <v>76648.584566959107</v>
          </cell>
          <cell r="X274">
            <v>76437.109465532092</v>
          </cell>
          <cell r="Y274">
            <v>77376.071597144095</v>
          </cell>
          <cell r="Z274">
            <v>78903.27166069411</v>
          </cell>
          <cell r="AA274">
            <v>1337566.1681138664</v>
          </cell>
        </row>
        <row r="275">
          <cell r="B275" t="str">
            <v xml:space="preserve">2.1.1.  Pessoal / Administradores   </v>
          </cell>
          <cell r="G275">
            <v>31530.224160000005</v>
          </cell>
          <cell r="H275">
            <v>31456.546200000001</v>
          </cell>
          <cell r="I275">
            <v>31715.339759999999</v>
          </cell>
          <cell r="J275">
            <v>31514.817599999998</v>
          </cell>
          <cell r="K275">
            <v>31868.450159999997</v>
          </cell>
          <cell r="L275">
            <v>30033.861000000001</v>
          </cell>
          <cell r="M275">
            <v>29833.33884</v>
          </cell>
          <cell r="N275">
            <v>29155.886760000001</v>
          </cell>
          <cell r="O275">
            <v>29055.625680000001</v>
          </cell>
          <cell r="P275">
            <v>29055.625680000001</v>
          </cell>
          <cell r="Q275">
            <v>29055.625680000001</v>
          </cell>
          <cell r="R275">
            <v>29055.625680000001</v>
          </cell>
          <cell r="S275">
            <v>29055.625680000001</v>
          </cell>
          <cell r="T275">
            <v>29055.625680000001</v>
          </cell>
          <cell r="U275">
            <v>29055.625680000001</v>
          </cell>
          <cell r="V275">
            <v>29055.625680000001</v>
          </cell>
          <cell r="W275">
            <v>29055.625680000001</v>
          </cell>
          <cell r="X275">
            <v>28454.0592</v>
          </cell>
          <cell r="Y275">
            <v>28454.0592</v>
          </cell>
          <cell r="Z275">
            <v>28454.0592</v>
          </cell>
          <cell r="AA275">
            <v>593971.27320000005</v>
          </cell>
        </row>
        <row r="276">
          <cell r="B276" t="str">
            <v xml:space="preserve">2.1.2.  Conservação de Rotina  </v>
          </cell>
          <cell r="G276">
            <v>16616.123720014613</v>
          </cell>
          <cell r="H276">
            <v>7458.3971050546133</v>
          </cell>
          <cell r="I276">
            <v>7513.0237288846138</v>
          </cell>
          <cell r="J276">
            <v>7538.7792954046135</v>
          </cell>
          <cell r="K276">
            <v>7628.7614924399986</v>
          </cell>
          <cell r="L276">
            <v>8563.0869698723072</v>
          </cell>
          <cell r="M276">
            <v>8568.2191388723077</v>
          </cell>
          <cell r="N276">
            <v>8680.1416681223072</v>
          </cell>
          <cell r="O276">
            <v>8700.7336414223046</v>
          </cell>
          <cell r="P276">
            <v>8757.5037930299968</v>
          </cell>
          <cell r="Q276">
            <v>8757.5037930299968</v>
          </cell>
          <cell r="R276">
            <v>8757.5037930299968</v>
          </cell>
          <cell r="S276">
            <v>8757.5037930299968</v>
          </cell>
          <cell r="T276">
            <v>8784.4615605599993</v>
          </cell>
          <cell r="U276">
            <v>8784.4615605599993</v>
          </cell>
          <cell r="V276">
            <v>8784.4615605599993</v>
          </cell>
          <cell r="W276">
            <v>8784.4615605599993</v>
          </cell>
          <cell r="X276">
            <v>8826.8220224400011</v>
          </cell>
          <cell r="Y276">
            <v>8903.44235682</v>
          </cell>
          <cell r="Z276">
            <v>8903.44235682</v>
          </cell>
          <cell r="AA276">
            <v>178068.83491052769</v>
          </cell>
        </row>
        <row r="277">
          <cell r="B277" t="str">
            <v xml:space="preserve">2.1.3.  Consumo   </v>
          </cell>
          <cell r="G277">
            <v>2706.2184000000002</v>
          </cell>
          <cell r="H277">
            <v>2678.1288000000004</v>
          </cell>
          <cell r="I277">
            <v>2708.6567999999997</v>
          </cell>
          <cell r="J277">
            <v>2695.8119999999999</v>
          </cell>
          <cell r="K277">
            <v>2726.3399999999997</v>
          </cell>
          <cell r="L277">
            <v>2652.0504000000001</v>
          </cell>
          <cell r="M277">
            <v>2639.2055999999998</v>
          </cell>
          <cell r="N277">
            <v>2615.5175999999997</v>
          </cell>
          <cell r="O277">
            <v>2609.0952000000002</v>
          </cell>
          <cell r="P277">
            <v>2609.0952000000002</v>
          </cell>
          <cell r="Q277">
            <v>2609.0952000000002</v>
          </cell>
          <cell r="R277">
            <v>2609.0952000000002</v>
          </cell>
          <cell r="S277">
            <v>2609.0952000000002</v>
          </cell>
          <cell r="T277">
            <v>2609.0952000000002</v>
          </cell>
          <cell r="U277">
            <v>2609.0952000000002</v>
          </cell>
          <cell r="V277">
            <v>2609.0952000000002</v>
          </cell>
          <cell r="W277">
            <v>2609.0952000000002</v>
          </cell>
          <cell r="X277">
            <v>2570.5607999999997</v>
          </cell>
          <cell r="Y277">
            <v>2570.5607999999997</v>
          </cell>
          <cell r="Z277">
            <v>2570.5607999999997</v>
          </cell>
          <cell r="AA277">
            <v>52615.46880000001</v>
          </cell>
        </row>
        <row r="278">
          <cell r="B278" t="str">
            <v>2.1.4.  Transportes</v>
          </cell>
          <cell r="G278">
            <v>2563.9840800000002</v>
          </cell>
          <cell r="H278">
            <v>2585.3680800000002</v>
          </cell>
          <cell r="I278">
            <v>2585.3680800000002</v>
          </cell>
          <cell r="J278">
            <v>2585.3680800000002</v>
          </cell>
          <cell r="K278">
            <v>2585.3680800000002</v>
          </cell>
          <cell r="L278">
            <v>2174.5582800000002</v>
          </cell>
          <cell r="M278">
            <v>2174.5582800000002</v>
          </cell>
          <cell r="N278">
            <v>2174.5582800000002</v>
          </cell>
          <cell r="O278">
            <v>2174.5582800000002</v>
          </cell>
          <cell r="P278">
            <v>2174.5582800000002</v>
          </cell>
          <cell r="Q278">
            <v>2174.5582800000002</v>
          </cell>
          <cell r="R278">
            <v>2174.5582800000002</v>
          </cell>
          <cell r="S278">
            <v>2174.5582800000002</v>
          </cell>
          <cell r="T278">
            <v>2174.5582800000002</v>
          </cell>
          <cell r="U278">
            <v>2174.5582800000002</v>
          </cell>
          <cell r="V278">
            <v>2174.5582800000002</v>
          </cell>
          <cell r="W278">
            <v>2174.5582800000002</v>
          </cell>
          <cell r="X278">
            <v>2174.5582800000002</v>
          </cell>
          <cell r="Y278">
            <v>2174.5582800000002</v>
          </cell>
          <cell r="Z278">
            <v>2174.5582800000002</v>
          </cell>
          <cell r="AA278">
            <v>45523.830599999994</v>
          </cell>
        </row>
        <row r="279">
          <cell r="B279" t="str">
            <v>2.1.5.  Diversas</v>
          </cell>
          <cell r="G279">
            <v>8330.5970557637083</v>
          </cell>
          <cell r="H279">
            <v>8265.0478325671647</v>
          </cell>
          <cell r="I279">
            <v>6953.3225466433214</v>
          </cell>
          <cell r="J279">
            <v>6311.9469386805322</v>
          </cell>
          <cell r="K279">
            <v>6545.08564101311</v>
          </cell>
          <cell r="L279">
            <v>4040.2496296578984</v>
          </cell>
          <cell r="M279">
            <v>4217.7689966549196</v>
          </cell>
          <cell r="N279">
            <v>4135.6025966549196</v>
          </cell>
          <cell r="O279">
            <v>4249.5737966549204</v>
          </cell>
          <cell r="P279">
            <v>4120.3673966549195</v>
          </cell>
          <cell r="Q279">
            <v>4182.0601966549184</v>
          </cell>
          <cell r="R279">
            <v>4101.9097966549198</v>
          </cell>
          <cell r="S279">
            <v>4217.8489966549187</v>
          </cell>
          <cell r="T279">
            <v>4090.7641966549195</v>
          </cell>
          <cell r="U279">
            <v>4255.8169966549194</v>
          </cell>
          <cell r="V279">
            <v>4279.064996654919</v>
          </cell>
          <cell r="W279">
            <v>4445.2601966549191</v>
          </cell>
          <cell r="X279">
            <v>4272.4985966549193</v>
          </cell>
          <cell r="Y279">
            <v>4439.9513966549193</v>
          </cell>
          <cell r="Z279">
            <v>4822.5145966549198</v>
          </cell>
          <cell r="AA279">
            <v>100277.25239749459</v>
          </cell>
        </row>
        <row r="280">
          <cell r="B280" t="str">
            <v>2.1.6.  Tributos s/ Faturamento</v>
          </cell>
          <cell r="G280">
            <v>5218.498493395924</v>
          </cell>
          <cell r="H280">
            <v>6154.0753527334191</v>
          </cell>
          <cell r="I280">
            <v>6267.8506107499998</v>
          </cell>
          <cell r="J280">
            <v>6454.2221362499995</v>
          </cell>
          <cell r="K280">
            <v>7458.1284168557377</v>
          </cell>
          <cell r="L280">
            <v>8785.3069720812327</v>
          </cell>
          <cell r="M280">
            <v>8178.9586083572885</v>
          </cell>
          <cell r="N280">
            <v>8075.2929802500003</v>
          </cell>
          <cell r="O280">
            <v>8313.7275604999995</v>
          </cell>
          <cell r="P280">
            <v>8558.4791827499994</v>
          </cell>
          <cell r="Q280">
            <v>8810.4009382500008</v>
          </cell>
          <cell r="R280">
            <v>9070.7404640000004</v>
          </cell>
          <cell r="S280">
            <v>9338.1630382500007</v>
          </cell>
          <cell r="T280">
            <v>16168.165871250003</v>
          </cell>
          <cell r="U280">
            <v>23393.171897249998</v>
          </cell>
          <cell r="V280">
            <v>24084.84695875</v>
          </cell>
          <cell r="W280">
            <v>24795.195899999999</v>
          </cell>
          <cell r="X280">
            <v>25529.010808750001</v>
          </cell>
          <cell r="Y280">
            <v>26283.655313750001</v>
          </cell>
          <cell r="Z280">
            <v>27062.653831749998</v>
          </cell>
          <cell r="AA280">
            <v>268000.54533592361</v>
          </cell>
        </row>
        <row r="281">
          <cell r="B281" t="str">
            <v>2.1.7.  Seguros</v>
          </cell>
          <cell r="G281">
            <v>2586.4227907981117</v>
          </cell>
          <cell r="H281">
            <v>2784.3417182990715</v>
          </cell>
          <cell r="I281">
            <v>3277.4736792730787</v>
          </cell>
          <cell r="J281">
            <v>5180.2568292975302</v>
          </cell>
          <cell r="K281">
            <v>4879.4615651200702</v>
          </cell>
          <cell r="L281">
            <v>2542.0610707039446</v>
          </cell>
          <cell r="M281">
            <v>2506.2873550008198</v>
          </cell>
          <cell r="N281">
            <v>2432.7705895121835</v>
          </cell>
          <cell r="O281">
            <v>2493.6495840621833</v>
          </cell>
          <cell r="P281">
            <v>2511.9557002871834</v>
          </cell>
          <cell r="Q281">
            <v>2544.3719937371834</v>
          </cell>
          <cell r="R281">
            <v>2609.2921155371832</v>
          </cell>
          <cell r="S281">
            <v>3091.5919450971837</v>
          </cell>
          <cell r="T281">
            <v>2632.2301290671835</v>
          </cell>
          <cell r="U281">
            <v>2690.3373392871836</v>
          </cell>
          <cell r="V281">
            <v>2762.4511652871829</v>
          </cell>
          <cell r="W281">
            <v>3064.7510504921829</v>
          </cell>
          <cell r="X281">
            <v>2925.7804507271831</v>
          </cell>
          <cell r="Y281">
            <v>2885.6074154671833</v>
          </cell>
          <cell r="Z281">
            <v>3263.4875556171833</v>
          </cell>
          <cell r="AA281">
            <v>59664.582042671005</v>
          </cell>
        </row>
        <row r="282">
          <cell r="B282" t="str">
            <v xml:space="preserve">2.1.8.  Garantias </v>
          </cell>
          <cell r="G282">
            <v>2576.5026371999998</v>
          </cell>
          <cell r="H282">
            <v>2559.1513446720001</v>
          </cell>
          <cell r="I282">
            <v>2551.822464672</v>
          </cell>
          <cell r="J282">
            <v>2511.8749768187795</v>
          </cell>
          <cell r="K282">
            <v>2218.4952962412326</v>
          </cell>
          <cell r="L282">
            <v>1970.2372201197195</v>
          </cell>
          <cell r="M282">
            <v>1934.7411878055975</v>
          </cell>
          <cell r="N282">
            <v>1906.705288788</v>
          </cell>
          <cell r="O282">
            <v>1888.3224819179998</v>
          </cell>
          <cell r="P282">
            <v>1868.2774729079999</v>
          </cell>
          <cell r="Q282">
            <v>1850.1535221479999</v>
          </cell>
          <cell r="R282">
            <v>1832.7679145880002</v>
          </cell>
          <cell r="S282">
            <v>1813.5575623260002</v>
          </cell>
          <cell r="T282">
            <v>1759.3283491920004</v>
          </cell>
          <cell r="U282">
            <v>1747.8370091279999</v>
          </cell>
          <cell r="V282">
            <v>1734.9182182080003</v>
          </cell>
          <cell r="W282">
            <v>1719.6366992520002</v>
          </cell>
          <cell r="X282">
            <v>1683.8193069599999</v>
          </cell>
          <cell r="Y282">
            <v>1664.236834452</v>
          </cell>
          <cell r="Z282">
            <v>1651.9950398520004</v>
          </cell>
          <cell r="AA282">
            <v>39444.380827249333</v>
          </cell>
        </row>
        <row r="283">
          <cell r="B283" t="str">
            <v>2.2.  INVESTIMENTOS / IMOBILIZADO     (2.2.1.+ ... + 2.2.7)</v>
          </cell>
          <cell r="G283">
            <v>58740.580000000009</v>
          </cell>
          <cell r="H283">
            <v>132062.65979916873</v>
          </cell>
          <cell r="I283">
            <v>210652.76791749129</v>
          </cell>
          <cell r="J283">
            <v>204469.91907441305</v>
          </cell>
          <cell r="K283">
            <v>127902.49561926961</v>
          </cell>
          <cell r="L283">
            <v>8405.36</v>
          </cell>
          <cell r="M283">
            <v>6896.6091813311623</v>
          </cell>
          <cell r="N283">
            <v>10514.710000000001</v>
          </cell>
          <cell r="O283">
            <v>10576.539999999999</v>
          </cell>
          <cell r="P283">
            <v>12417.75</v>
          </cell>
          <cell r="Q283">
            <v>30270.380000000005</v>
          </cell>
          <cell r="R283">
            <v>34855.700000000004</v>
          </cell>
          <cell r="S283">
            <v>41702.28</v>
          </cell>
          <cell r="T283">
            <v>17377.410000000003</v>
          </cell>
          <cell r="U283">
            <v>7220.2800000000007</v>
          </cell>
          <cell r="V283">
            <v>8554.239999999998</v>
          </cell>
          <cell r="W283">
            <v>7228.2000000000007</v>
          </cell>
          <cell r="X283">
            <v>15430.12</v>
          </cell>
          <cell r="Y283">
            <v>24373.71</v>
          </cell>
          <cell r="Z283">
            <v>26392.819650000005</v>
          </cell>
          <cell r="AA283">
            <v>996044.53124167386</v>
          </cell>
        </row>
        <row r="284">
          <cell r="B284" t="str">
            <v xml:space="preserve">2.2.1.  Ampliação Principal </v>
          </cell>
          <cell r="G284">
            <v>10026.988408385039</v>
          </cell>
          <cell r="H284">
            <v>81145.563672697564</v>
          </cell>
          <cell r="I284">
            <v>186486.52734539512</v>
          </cell>
          <cell r="J284">
            <v>174243.84125303716</v>
          </cell>
          <cell r="K284">
            <v>89018.356047460766</v>
          </cell>
          <cell r="L284">
            <v>1584.35</v>
          </cell>
          <cell r="M284">
            <v>1584.35</v>
          </cell>
          <cell r="N284">
            <v>1535.72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5468.56</v>
          </cell>
          <cell r="T284">
            <v>5468.56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556562.81672697573</v>
          </cell>
        </row>
        <row r="285">
          <cell r="B285" t="str">
            <v>2.2.2.  Demais Obras de Ampliação/Melhoramentos</v>
          </cell>
          <cell r="G285">
            <v>6937.5704751250023</v>
          </cell>
          <cell r="H285">
            <v>13541.564976124999</v>
          </cell>
          <cell r="I285">
            <v>5792.9754917499995</v>
          </cell>
          <cell r="J285">
            <v>9155.2849689999966</v>
          </cell>
          <cell r="K285">
            <v>7351.8463193300013</v>
          </cell>
          <cell r="L285">
            <v>66.241325985009098</v>
          </cell>
          <cell r="M285">
            <v>505.01632598500873</v>
          </cell>
          <cell r="N285">
            <v>923.00518000000011</v>
          </cell>
          <cell r="O285">
            <v>1402.2448899999999</v>
          </cell>
          <cell r="P285">
            <v>8257.6958599999998</v>
          </cell>
          <cell r="Q285">
            <v>22786.163700000001</v>
          </cell>
          <cell r="R285">
            <v>26932.302920000002</v>
          </cell>
          <cell r="S285">
            <v>16580.348859999998</v>
          </cell>
          <cell r="T285">
            <v>1010.2232800000008</v>
          </cell>
          <cell r="U285">
            <v>2020.450900000001</v>
          </cell>
          <cell r="V285">
            <v>1010.22</v>
          </cell>
          <cell r="W285">
            <v>1.4779999999518623E-2</v>
          </cell>
          <cell r="X285">
            <v>4767.6368800000018</v>
          </cell>
          <cell r="Y285">
            <v>13041.234499999999</v>
          </cell>
          <cell r="Z285">
            <v>16403.550000000003</v>
          </cell>
          <cell r="AA285">
            <v>158485.59163330001</v>
          </cell>
        </row>
        <row r="286">
          <cell r="B286" t="str">
            <v xml:space="preserve">2.2.3.  Equipamentos, Veiculos e Sist. Controle </v>
          </cell>
          <cell r="G286">
            <v>22147.602513459195</v>
          </cell>
          <cell r="H286">
            <v>10599.96</v>
          </cell>
          <cell r="I286">
            <v>3323.5699999999997</v>
          </cell>
          <cell r="J286">
            <v>4601.2819264577265</v>
          </cell>
          <cell r="K286">
            <v>13418.603518008696</v>
          </cell>
          <cell r="L286">
            <v>4348.9010715648383</v>
          </cell>
          <cell r="M286">
            <v>562.44000000000005</v>
          </cell>
          <cell r="N286">
            <v>254.39999999999998</v>
          </cell>
          <cell r="O286">
            <v>902.08799999999985</v>
          </cell>
          <cell r="P286">
            <v>2456</v>
          </cell>
          <cell r="Q286">
            <v>5240.9179999999997</v>
          </cell>
          <cell r="R286">
            <v>144</v>
          </cell>
          <cell r="S286">
            <v>14086.407999999999</v>
          </cell>
          <cell r="T286">
            <v>8143.96</v>
          </cell>
          <cell r="U286">
            <v>2200.3200000000002</v>
          </cell>
          <cell r="V286">
            <v>6018.8388699999987</v>
          </cell>
          <cell r="W286">
            <v>3614.0780000000004</v>
          </cell>
          <cell r="X286">
            <v>2556.7999999999997</v>
          </cell>
          <cell r="Y286">
            <v>1778.48</v>
          </cell>
          <cell r="Z286">
            <v>557.20000000000005</v>
          </cell>
          <cell r="AA286">
            <v>106955.84989949045</v>
          </cell>
        </row>
        <row r="287">
          <cell r="B287" t="str">
            <v>2.2.4.  Desapropriações</v>
          </cell>
          <cell r="G287">
            <v>0</v>
          </cell>
          <cell r="H287">
            <v>5455</v>
          </cell>
          <cell r="I287">
            <v>340</v>
          </cell>
          <cell r="J287">
            <v>0</v>
          </cell>
          <cell r="K287">
            <v>2053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7848</v>
          </cell>
        </row>
        <row r="288">
          <cell r="B288" t="str">
            <v xml:space="preserve">2.2.5.  Conservação Especial </v>
          </cell>
          <cell r="G288">
            <v>14628.41860303077</v>
          </cell>
          <cell r="H288">
            <v>21320.571150346153</v>
          </cell>
          <cell r="I288">
            <v>14709.695080346157</v>
          </cell>
          <cell r="J288">
            <v>16469.510925918152</v>
          </cell>
          <cell r="K288">
            <v>16060.689734470152</v>
          </cell>
          <cell r="L288">
            <v>2405.8676024501538</v>
          </cell>
          <cell r="M288">
            <v>4244.8028553461536</v>
          </cell>
          <cell r="N288">
            <v>7801.58482</v>
          </cell>
          <cell r="O288">
            <v>8272.2071099999994</v>
          </cell>
          <cell r="P288">
            <v>1704.0541400000011</v>
          </cell>
          <cell r="Q288">
            <v>2243.2983000000004</v>
          </cell>
          <cell r="R288">
            <v>7779.3970800000006</v>
          </cell>
          <cell r="S288">
            <v>5566.9631400000007</v>
          </cell>
          <cell r="T288">
            <v>2754.6667200000002</v>
          </cell>
          <cell r="U288">
            <v>2999.5090999999993</v>
          </cell>
          <cell r="V288">
            <v>1525.1811299999999</v>
          </cell>
          <cell r="W288">
            <v>3614.1072200000003</v>
          </cell>
          <cell r="X288">
            <v>8105.6831199999997</v>
          </cell>
          <cell r="Y288">
            <v>9553.9955000000009</v>
          </cell>
          <cell r="Z288">
            <v>9432.0696499999995</v>
          </cell>
          <cell r="AA288">
            <v>161192.27298190768</v>
          </cell>
        </row>
        <row r="289">
          <cell r="B289" t="str">
            <v>2.2.6.  Contratos Sub-rogados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B290" t="str">
            <v xml:space="preserve">2.2.7.  Indenizações </v>
          </cell>
          <cell r="G290">
            <v>5000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5000</v>
          </cell>
        </row>
        <row r="291">
          <cell r="B291" t="str">
            <v>2.3.  DIREITO DE CONCESSÃO     (2.3.1.+ ... + 2.3.2)</v>
          </cell>
          <cell r="G291">
            <v>14473.741859999998</v>
          </cell>
          <cell r="H291">
            <v>9049.666905</v>
          </cell>
          <cell r="I291">
            <v>9198.8269650000002</v>
          </cell>
          <cell r="J291">
            <v>9351.3039750000007</v>
          </cell>
          <cell r="K291">
            <v>9753.6545166666656</v>
          </cell>
          <cell r="L291">
            <v>10005.176576773061</v>
          </cell>
          <cell r="M291">
            <v>10488.724560000001</v>
          </cell>
          <cell r="N291">
            <v>10677.382154999999</v>
          </cell>
          <cell r="O291">
            <v>10872.404009999998</v>
          </cell>
          <cell r="P291">
            <v>11072.615804999999</v>
          </cell>
          <cell r="Q291">
            <v>11278.705814999999</v>
          </cell>
          <cell r="R291">
            <v>11491.655580000001</v>
          </cell>
          <cell r="S291">
            <v>11710.432215000001</v>
          </cell>
          <cell r="T291">
            <v>11936.301074999999</v>
          </cell>
          <cell r="U291">
            <v>12168.546795</v>
          </cell>
          <cell r="V291">
            <v>12407.928524999999</v>
          </cell>
          <cell r="W291">
            <v>12653.919899999999</v>
          </cell>
          <cell r="X291">
            <v>12907.865024999999</v>
          </cell>
          <cell r="Y291">
            <v>13169.012625000001</v>
          </cell>
          <cell r="Z291">
            <v>13438.748385000001</v>
          </cell>
          <cell r="AA291">
            <v>228106.61326843977</v>
          </cell>
        </row>
        <row r="292">
          <cell r="B292" t="str">
            <v>2.3.1.  Valor Variável da Concessão</v>
          </cell>
          <cell r="G292">
            <v>4834.1348999999991</v>
          </cell>
          <cell r="H292">
            <v>4978.0669049999997</v>
          </cell>
          <cell r="I292">
            <v>5127.2269649999998</v>
          </cell>
          <cell r="J292">
            <v>5279.7039750000004</v>
          </cell>
          <cell r="K292">
            <v>5682.0545166666652</v>
          </cell>
          <cell r="L292">
            <v>6055.5765049255751</v>
          </cell>
          <cell r="M292">
            <v>6417.1245600000002</v>
          </cell>
          <cell r="N292">
            <v>6605.7821549999999</v>
          </cell>
          <cell r="O292">
            <v>6800.8040099999989</v>
          </cell>
          <cell r="P292">
            <v>7001.015805</v>
          </cell>
          <cell r="Q292">
            <v>7207.1058149999999</v>
          </cell>
          <cell r="R292">
            <v>7420.0555800000002</v>
          </cell>
          <cell r="S292">
            <v>7638.8322150000013</v>
          </cell>
          <cell r="T292">
            <v>7864.7010749999999</v>
          </cell>
          <cell r="U292">
            <v>8096.9467950000007</v>
          </cell>
          <cell r="V292">
            <v>8336.328524999999</v>
          </cell>
          <cell r="W292">
            <v>8582.3198999999986</v>
          </cell>
          <cell r="X292">
            <v>8836.2650249999988</v>
          </cell>
          <cell r="Y292">
            <v>9097.4126250000008</v>
          </cell>
          <cell r="Z292">
            <v>9367.1483850000004</v>
          </cell>
          <cell r="AA292">
            <v>141228.60623659226</v>
          </cell>
        </row>
        <row r="293">
          <cell r="B293" t="str">
            <v xml:space="preserve">2.3.2.  Valor Fixo da Concessão </v>
          </cell>
          <cell r="G293">
            <v>9639.6069599999992</v>
          </cell>
          <cell r="H293">
            <v>4071.6</v>
          </cell>
          <cell r="I293">
            <v>4071.6</v>
          </cell>
          <cell r="J293">
            <v>4071.6</v>
          </cell>
          <cell r="K293">
            <v>4071.6</v>
          </cell>
          <cell r="L293">
            <v>3949.6000718474861</v>
          </cell>
          <cell r="M293">
            <v>4071.6</v>
          </cell>
          <cell r="N293">
            <v>4071.6</v>
          </cell>
          <cell r="O293">
            <v>4071.6</v>
          </cell>
          <cell r="P293">
            <v>4071.6</v>
          </cell>
          <cell r="Q293">
            <v>4071.6</v>
          </cell>
          <cell r="R293">
            <v>4071.6</v>
          </cell>
          <cell r="S293">
            <v>4071.6</v>
          </cell>
          <cell r="T293">
            <v>4071.6</v>
          </cell>
          <cell r="U293">
            <v>4071.6</v>
          </cell>
          <cell r="V293">
            <v>4071.6</v>
          </cell>
          <cell r="W293">
            <v>4071.6</v>
          </cell>
          <cell r="X293">
            <v>4071.6</v>
          </cell>
          <cell r="Y293">
            <v>4071.6</v>
          </cell>
          <cell r="Z293">
            <v>4071.6</v>
          </cell>
          <cell r="AA293">
            <v>86878.007031847505</v>
          </cell>
        </row>
        <row r="294">
          <cell r="B294" t="str">
            <v>2.4.  DESEMBOLSOS  SOBRE O LUCRO     (2.4.1. + 2.4.2)</v>
          </cell>
          <cell r="G294">
            <v>24743.437134933109</v>
          </cell>
          <cell r="H294">
            <v>28699.813701229752</v>
          </cell>
          <cell r="I294">
            <v>28720.252965755433</v>
          </cell>
          <cell r="J294">
            <v>29080.054777796751</v>
          </cell>
          <cell r="K294">
            <v>31936.935266769375</v>
          </cell>
          <cell r="L294">
            <v>24334.01377626547</v>
          </cell>
          <cell r="M294">
            <v>29505.819252962039</v>
          </cell>
          <cell r="N294">
            <v>32315.988618218376</v>
          </cell>
          <cell r="O294">
            <v>34159.933865719227</v>
          </cell>
          <cell r="P294">
            <v>36596.961563518693</v>
          </cell>
          <cell r="Q294">
            <v>39419.860531822356</v>
          </cell>
          <cell r="R294">
            <v>40938.300542541394</v>
          </cell>
          <cell r="S294">
            <v>41925.325660454982</v>
          </cell>
          <cell r="T294">
            <v>40336.270552290436</v>
          </cell>
          <cell r="U294">
            <v>39490.720278688765</v>
          </cell>
          <cell r="V294">
            <v>41680.769272337333</v>
          </cell>
          <cell r="W294">
            <v>43982.455950846568</v>
          </cell>
          <cell r="X294">
            <v>46359.908786522348</v>
          </cell>
          <cell r="Y294">
            <v>47348.400617516803</v>
          </cell>
          <cell r="Z294">
            <v>33741.412207551155</v>
          </cell>
          <cell r="AA294">
            <v>715316.63532374031</v>
          </cell>
        </row>
        <row r="295">
          <cell r="B295" t="str">
            <v xml:space="preserve">2.4.1.  Contribuição Social  </v>
          </cell>
          <cell r="G295">
            <v>6004.2271842262089</v>
          </cell>
          <cell r="H295">
            <v>6963.3487760556991</v>
          </cell>
          <cell r="I295">
            <v>6968.303749274045</v>
          </cell>
          <cell r="J295">
            <v>7055.5284309810322</v>
          </cell>
          <cell r="K295">
            <v>7748.1712349786021</v>
          </cell>
          <cell r="L295">
            <v>5904.9730366704161</v>
          </cell>
          <cell r="M295">
            <v>7158.7440613241315</v>
          </cell>
          <cell r="N295">
            <v>7839.9972407802134</v>
          </cell>
          <cell r="O295">
            <v>8287.0142704773898</v>
          </cell>
          <cell r="P295">
            <v>8877.8088638833196</v>
          </cell>
          <cell r="Q295">
            <v>9562.1480077145097</v>
          </cell>
          <cell r="R295">
            <v>9930.2546769797318</v>
          </cell>
          <cell r="S295">
            <v>10169.533493443632</v>
          </cell>
          <cell r="T295">
            <v>9784.3080126764708</v>
          </cell>
          <cell r="U295">
            <v>9579.3261281669747</v>
          </cell>
          <cell r="V295">
            <v>10110.247096324199</v>
          </cell>
          <cell r="W295">
            <v>10668.231745659776</v>
          </cell>
          <cell r="X295">
            <v>11244.583948247842</v>
          </cell>
          <cell r="Y295">
            <v>11484.218331519223</v>
          </cell>
          <cell r="Z295">
            <v>8185.5544745578572</v>
          </cell>
          <cell r="AA295">
            <v>173526.52276394126</v>
          </cell>
        </row>
        <row r="296">
          <cell r="B296" t="str">
            <v xml:space="preserve">2.4.2.  Imposto de Renda  </v>
          </cell>
          <cell r="G296">
            <v>18739.2099507069</v>
          </cell>
          <cell r="H296">
            <v>21736.464925174052</v>
          </cell>
          <cell r="I296">
            <v>21751.949216481389</v>
          </cell>
          <cell r="J296">
            <v>22024.526346815721</v>
          </cell>
          <cell r="K296">
            <v>24188.764031790772</v>
          </cell>
          <cell r="L296">
            <v>18429.040739595053</v>
          </cell>
          <cell r="M296">
            <v>22347.075191637909</v>
          </cell>
          <cell r="N296">
            <v>24475.991377438164</v>
          </cell>
          <cell r="O296">
            <v>25872.919595241841</v>
          </cell>
          <cell r="P296">
            <v>27719.152699635375</v>
          </cell>
          <cell r="Q296">
            <v>29857.712524107843</v>
          </cell>
          <cell r="R296">
            <v>31008.045865561664</v>
          </cell>
          <cell r="S296">
            <v>31755.792167011346</v>
          </cell>
          <cell r="T296">
            <v>30551.962539613964</v>
          </cell>
          <cell r="U296">
            <v>29911.394150521788</v>
          </cell>
          <cell r="V296">
            <v>31570.522176013135</v>
          </cell>
          <cell r="W296">
            <v>33314.224205186794</v>
          </cell>
          <cell r="X296">
            <v>35115.324838274508</v>
          </cell>
          <cell r="Y296">
            <v>35864.18228599758</v>
          </cell>
          <cell r="Z296">
            <v>25555.8577329933</v>
          </cell>
          <cell r="AA296">
            <v>541790.11255979899</v>
          </cell>
        </row>
        <row r="297">
          <cell r="B297" t="str">
            <v>3.  SALDO DO CAIXA     (1 - 2)</v>
          </cell>
          <cell r="G297">
            <v>-8181.1773321054934</v>
          </cell>
          <cell r="H297">
            <v>-67027.463988724747</v>
          </cell>
          <cell r="I297">
            <v>-140423.29446846974</v>
          </cell>
          <cell r="J297">
            <v>-130866.17493366124</v>
          </cell>
          <cell r="K297">
            <v>-45197.496971042507</v>
          </cell>
          <cell r="L297">
            <v>99306.379102033156</v>
          </cell>
          <cell r="M297">
            <v>107978.51219901585</v>
          </cell>
          <cell r="N297">
            <v>108556.71881345424</v>
          </cell>
          <cell r="O297">
            <v>112678.79559972334</v>
          </cell>
          <cell r="P297">
            <v>114735.27577585122</v>
          </cell>
          <cell r="Q297">
            <v>100428.12959935752</v>
          </cell>
          <cell r="R297">
            <v>101015.82323364849</v>
          </cell>
          <cell r="S297">
            <v>99444.271179186966</v>
          </cell>
          <cell r="T297">
            <v>126480.85685598545</v>
          </cell>
          <cell r="U297">
            <v>137593.00511343119</v>
          </cell>
          <cell r="V297">
            <v>141072.88439320255</v>
          </cell>
          <cell r="W297">
            <v>146926.44258219429</v>
          </cell>
          <cell r="X297">
            <v>144809.74597294556</v>
          </cell>
          <cell r="Y297">
            <v>142423.92641033913</v>
          </cell>
          <cell r="Z297">
            <v>161248.87654675473</v>
          </cell>
          <cell r="AA297">
            <v>1453004.0356831197</v>
          </cell>
        </row>
        <row r="298">
          <cell r="B298" t="str">
            <v xml:space="preserve">4. T.I.R. (Taxa Interna de Retorno) Anual do Projeto     </v>
          </cell>
          <cell r="G298">
            <v>0.19560119711676074</v>
          </cell>
        </row>
        <row r="300">
          <cell r="B300" t="str">
            <v>FLUXO DE CAIXA COM FATORES DE DESEQUILIBRIO NA EXTENSÃO DO PERIODO CONTRATUAL (MIlhares de Reais)</v>
          </cell>
        </row>
        <row r="302">
          <cell r="B302" t="str">
            <v>DISCRIMINAÇÃO</v>
          </cell>
          <cell r="G302">
            <v>21</v>
          </cell>
          <cell r="H302">
            <v>22</v>
          </cell>
          <cell r="I302">
            <v>23</v>
          </cell>
          <cell r="J302">
            <v>24</v>
          </cell>
          <cell r="K302">
            <v>25</v>
          </cell>
          <cell r="L302">
            <v>26</v>
          </cell>
          <cell r="M302">
            <v>27</v>
          </cell>
          <cell r="N302">
            <v>28</v>
          </cell>
          <cell r="O302">
            <v>29</v>
          </cell>
          <cell r="P302">
            <v>30</v>
          </cell>
          <cell r="Q302">
            <v>31</v>
          </cell>
          <cell r="R302">
            <v>32</v>
          </cell>
          <cell r="S302">
            <v>33</v>
          </cell>
          <cell r="T302">
            <v>34</v>
          </cell>
          <cell r="U302">
            <v>35</v>
          </cell>
          <cell r="V302">
            <v>36</v>
          </cell>
          <cell r="W302">
            <v>37</v>
          </cell>
          <cell r="X302">
            <v>38</v>
          </cell>
          <cell r="Y302">
            <v>39</v>
          </cell>
          <cell r="Z302">
            <v>40</v>
          </cell>
          <cell r="AA302" t="str">
            <v>TOTAL</v>
          </cell>
        </row>
        <row r="303">
          <cell r="B303" t="str">
            <v xml:space="preserve">1.  INGRESSOS     (1.1.) </v>
          </cell>
          <cell r="G303">
            <v>322930.64389073465</v>
          </cell>
          <cell r="H303">
            <v>332466.58310340164</v>
          </cell>
          <cell r="I303">
            <v>342284.60704990395</v>
          </cell>
          <cell r="J303">
            <v>352393.07485294365</v>
          </cell>
          <cell r="K303">
            <v>362800.5937815847</v>
          </cell>
          <cell r="L303">
            <v>373516.02663063456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2086391.5293092031</v>
          </cell>
        </row>
        <row r="304">
          <cell r="B304" t="str">
            <v>1.1.  RECEITAS     (1.1.1.+ ... + 1.1.4)</v>
          </cell>
          <cell r="G304">
            <v>322930.64389073465</v>
          </cell>
          <cell r="H304">
            <v>332466.58310340164</v>
          </cell>
          <cell r="I304">
            <v>342284.60704990395</v>
          </cell>
          <cell r="J304">
            <v>352393.07485294365</v>
          </cell>
          <cell r="K304">
            <v>362800.5937815847</v>
          </cell>
          <cell r="L304">
            <v>373516.02663063456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2086391.5293092031</v>
          </cell>
        </row>
        <row r="305">
          <cell r="B305" t="str">
            <v>1.1.1   Receitas de Pedágio</v>
          </cell>
          <cell r="G305">
            <v>306095.39705282904</v>
          </cell>
          <cell r="H305">
            <v>315134.20199374564</v>
          </cell>
          <cell r="I305">
            <v>324440.38582929282</v>
          </cell>
          <cell r="J305">
            <v>334021.87189852481</v>
          </cell>
          <cell r="K305">
            <v>343886.81875031727</v>
          </cell>
          <cell r="L305">
            <v>354043.62713804224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1977622.3026627516</v>
          </cell>
        </row>
        <row r="306">
          <cell r="B306" t="str">
            <v>1.1.2   Outras Receitas Operacionais</v>
          </cell>
          <cell r="G306">
            <v>15304.769852641453</v>
          </cell>
          <cell r="H306">
            <v>15756.710099687283</v>
          </cell>
          <cell r="I306">
            <v>16222.019291464641</v>
          </cell>
          <cell r="J306">
            <v>16701.093594926242</v>
          </cell>
          <cell r="K306">
            <v>17194.340937515863</v>
          </cell>
          <cell r="L306">
            <v>17702.181356902114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98881.115133137602</v>
          </cell>
        </row>
        <row r="307">
          <cell r="B307" t="str">
            <v>1.1.3   Receitas Não Operacionais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08">
          <cell r="B308" t="str">
            <v xml:space="preserve">1.1.4   Receitas Financeiras </v>
          </cell>
          <cell r="G308">
            <v>1530.4769852641452</v>
          </cell>
          <cell r="H308">
            <v>1575.6710099687282</v>
          </cell>
          <cell r="I308">
            <v>1622.2019291464642</v>
          </cell>
          <cell r="J308">
            <v>1670.1093594926242</v>
          </cell>
          <cell r="K308">
            <v>1719.4340937515863</v>
          </cell>
          <cell r="L308">
            <v>1770.2181356902113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9888.1115133137591</v>
          </cell>
        </row>
        <row r="309">
          <cell r="B309" t="str">
            <v>2.  DESEMBOLSOS     (2.1.+ ... + 2.4)</v>
          </cell>
          <cell r="G309">
            <v>165586.39039779542</v>
          </cell>
          <cell r="H309">
            <v>169506.91456601967</v>
          </cell>
          <cell r="I309">
            <v>173543.42196686205</v>
          </cell>
          <cell r="J309">
            <v>177699.34023493092</v>
          </cell>
          <cell r="K309">
            <v>181978.2080969729</v>
          </cell>
          <cell r="L309">
            <v>186383.66933463194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1054697.9445972131</v>
          </cell>
        </row>
        <row r="310">
          <cell r="B310" t="str">
            <v>2.1.  OPERACIONAIS     (2.1.1.+ ... + 2.1.8)</v>
          </cell>
          <cell r="G310">
            <v>78482.290386646288</v>
          </cell>
          <cell r="H310">
            <v>79352.290759431547</v>
          </cell>
          <cell r="I310">
            <v>80248.04074248737</v>
          </cell>
          <cell r="J310">
            <v>81170.289443344984</v>
          </cell>
          <cell r="K310">
            <v>82119.822148245556</v>
          </cell>
          <cell r="L310">
            <v>83097.447456379305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484470.18093653512</v>
          </cell>
        </row>
        <row r="311">
          <cell r="B311" t="str">
            <v xml:space="preserve">2.1.1.  Pessoal / Administradores   </v>
          </cell>
          <cell r="G311">
            <v>28454.0592</v>
          </cell>
          <cell r="H311">
            <v>28454.0592</v>
          </cell>
          <cell r="I311">
            <v>28454.0592</v>
          </cell>
          <cell r="J311">
            <v>28454.0592</v>
          </cell>
          <cell r="K311">
            <v>28454.0592</v>
          </cell>
          <cell r="L311">
            <v>28454.0592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170724.35519999999</v>
          </cell>
        </row>
        <row r="312">
          <cell r="B312" t="str">
            <v xml:space="preserve">2.1.2.  Conservação de Rotina  </v>
          </cell>
          <cell r="G312">
            <v>8903.44235682</v>
          </cell>
          <cell r="H312">
            <v>8903.44235682</v>
          </cell>
          <cell r="I312">
            <v>8903.44235682</v>
          </cell>
          <cell r="J312">
            <v>8903.44235682</v>
          </cell>
          <cell r="K312">
            <v>8903.44235682</v>
          </cell>
          <cell r="L312">
            <v>8903.44235682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53420.65414092</v>
          </cell>
        </row>
        <row r="313">
          <cell r="B313" t="str">
            <v xml:space="preserve">2.1.3.  Consumo   </v>
          </cell>
          <cell r="G313">
            <v>2570.5607999999997</v>
          </cell>
          <cell r="H313">
            <v>2570.5607999999997</v>
          </cell>
          <cell r="I313">
            <v>2570.5607999999997</v>
          </cell>
          <cell r="J313">
            <v>2570.5607999999997</v>
          </cell>
          <cell r="K313">
            <v>2570.5607999999997</v>
          </cell>
          <cell r="L313">
            <v>2570.5607999999997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15423.364799999998</v>
          </cell>
        </row>
        <row r="314">
          <cell r="B314" t="str">
            <v>2.1.4.  Transportes</v>
          </cell>
          <cell r="G314">
            <v>2174.5582800000002</v>
          </cell>
          <cell r="H314">
            <v>2174.5582800000002</v>
          </cell>
          <cell r="I314">
            <v>2174.5582800000002</v>
          </cell>
          <cell r="J314">
            <v>2174.5582800000002</v>
          </cell>
          <cell r="K314">
            <v>2174.5582800000002</v>
          </cell>
          <cell r="L314">
            <v>2174.5582800000002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13047.349680000003</v>
          </cell>
        </row>
        <row r="315">
          <cell r="B315" t="str">
            <v>2.1.5.  Diversas</v>
          </cell>
          <cell r="G315">
            <v>4922.5145966549198</v>
          </cell>
          <cell r="H315">
            <v>4922.5145966549198</v>
          </cell>
          <cell r="I315">
            <v>4922.5145966549198</v>
          </cell>
          <cell r="J315">
            <v>4922.5145966549198</v>
          </cell>
          <cell r="K315">
            <v>4922.5145966549198</v>
          </cell>
          <cell r="L315">
            <v>4922.5145966549198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29535.087579929521</v>
          </cell>
        </row>
        <row r="316">
          <cell r="B316" t="str">
            <v>2.1.6.  Tributos s/ Faturamento</v>
          </cell>
          <cell r="G316">
            <v>27801.114437323198</v>
          </cell>
          <cell r="H316">
            <v>28622.063896081949</v>
          </cell>
          <cell r="I316">
            <v>29467.29804294552</v>
          </cell>
          <cell r="J316">
            <v>30337.536515183514</v>
          </cell>
          <cell r="K316">
            <v>31233.520312997567</v>
          </cell>
          <cell r="L316">
            <v>32156.012434812685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179617.54563934443</v>
          </cell>
        </row>
        <row r="317">
          <cell r="B317" t="str">
            <v>2.1.7.  Seguros</v>
          </cell>
          <cell r="G317">
            <v>2940.7460800004892</v>
          </cell>
          <cell r="H317">
            <v>2985.8392082206979</v>
          </cell>
          <cell r="I317">
            <v>3032.2800172151874</v>
          </cell>
          <cell r="J317">
            <v>3080.0946682877529</v>
          </cell>
          <cell r="K317">
            <v>3129.3238749839456</v>
          </cell>
          <cell r="L317">
            <v>3180.0095595176181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18348.293408225691</v>
          </cell>
        </row>
        <row r="318">
          <cell r="B318" t="str">
            <v xml:space="preserve">2.1.8.  Garantias </v>
          </cell>
          <cell r="G318">
            <v>715.29463584767427</v>
          </cell>
          <cell r="H318">
            <v>719.25242165398322</v>
          </cell>
          <cell r="I318">
            <v>723.32744885175396</v>
          </cell>
          <cell r="J318">
            <v>727.5230263987944</v>
          </cell>
          <cell r="K318">
            <v>731.84272678912623</v>
          </cell>
          <cell r="L318">
            <v>736.29022857409041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4353.5304881154225</v>
          </cell>
        </row>
        <row r="319">
          <cell r="B319" t="str">
            <v>2.2.  INVESTIMENTOS / IMOBILIZADO     (2.2.1.+ ... + 2.2.7)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B320" t="str">
            <v xml:space="preserve">2.2.1.  Ampliação Principal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B321" t="str">
            <v>2.2.2.  Demais Obras de Ampliação/Melhoramentos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B322" t="str">
            <v xml:space="preserve">2.2.3.  Equipamentos, Veiculos e Sist. Controle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B323" t="str">
            <v>2.2.4.  Desapropriações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B324" t="str">
            <v xml:space="preserve">2.2.5.  Conservação Especial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B325" t="str">
            <v>2.2.6.  Contratos Sub-rogados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B326" t="str">
            <v xml:space="preserve">2.2.7.  Indenizações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B327" t="str">
            <v>2.3.  DIREITO DE CONCESSÃO     (2.3.1.+ ... + 2.3.2)</v>
          </cell>
          <cell r="G327">
            <v>9642.0050071641144</v>
          </cell>
          <cell r="H327">
            <v>9926.727362802987</v>
          </cell>
          <cell r="I327">
            <v>10219.872153622724</v>
          </cell>
          <cell r="J327">
            <v>10521.68896480353</v>
          </cell>
          <cell r="K327">
            <v>10832.434790634992</v>
          </cell>
          <cell r="L327">
            <v>11152.37425484833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62295.102533876678</v>
          </cell>
        </row>
        <row r="328">
          <cell r="B328" t="str">
            <v>2.3.1.  Valor Variável da Concessão</v>
          </cell>
          <cell r="G328">
            <v>9642.0050071641144</v>
          </cell>
          <cell r="H328">
            <v>9926.727362802987</v>
          </cell>
          <cell r="I328">
            <v>10219.872153622724</v>
          </cell>
          <cell r="J328">
            <v>10521.68896480353</v>
          </cell>
          <cell r="K328">
            <v>10832.434790634992</v>
          </cell>
          <cell r="L328">
            <v>11152.37425484833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62295.102533876678</v>
          </cell>
        </row>
        <row r="329">
          <cell r="B329" t="str">
            <v xml:space="preserve">2.3.2.  Valor Fixo da Concessão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B330" t="str">
            <v>2.4.  DESEMBOLSOS  SOBRE O LUCRO     (2.4.1. + 2.4.2)</v>
          </cell>
          <cell r="G330">
            <v>77462.095003984999</v>
          </cell>
          <cell r="H330">
            <v>80227.896443785139</v>
          </cell>
          <cell r="I330">
            <v>83075.509070751956</v>
          </cell>
          <cell r="J330">
            <v>86007.361826782406</v>
          </cell>
          <cell r="K330">
            <v>89025.951158092372</v>
          </cell>
          <cell r="L330">
            <v>92133.84762340429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507932.66112680116</v>
          </cell>
        </row>
        <row r="331">
          <cell r="B331" t="str">
            <v xml:space="preserve">2.4.1.  Contribuição Social  </v>
          </cell>
          <cell r="G331">
            <v>18784.507879753939</v>
          </cell>
          <cell r="H331">
            <v>19455.005198493371</v>
          </cell>
          <cell r="I331">
            <v>20145.335532303507</v>
          </cell>
          <cell r="J331">
            <v>20856.087715583613</v>
          </cell>
          <cell r="K331">
            <v>21587.866947416333</v>
          </cell>
          <cell r="L331">
            <v>22341.296393552555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123170.09966710332</v>
          </cell>
        </row>
        <row r="332">
          <cell r="B332" t="str">
            <v xml:space="preserve">2.4.2.  Imposto de Renda  </v>
          </cell>
          <cell r="G332">
            <v>58677.58712423106</v>
          </cell>
          <cell r="H332">
            <v>60772.891245291772</v>
          </cell>
          <cell r="I332">
            <v>62930.173538448449</v>
          </cell>
          <cell r="J332">
            <v>65151.274111198793</v>
          </cell>
          <cell r="K332">
            <v>67438.084210676039</v>
          </cell>
          <cell r="L332">
            <v>69792.551229851728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384762.56145969784</v>
          </cell>
        </row>
        <row r="333">
          <cell r="B333" t="str">
            <v>3.  SALDO DO CAIXA     (1 - 2)</v>
          </cell>
          <cell r="G333">
            <v>157344.25349293923</v>
          </cell>
          <cell r="H333">
            <v>162959.66853738198</v>
          </cell>
          <cell r="I333">
            <v>168741.1850830419</v>
          </cell>
          <cell r="J333">
            <v>174693.73461801274</v>
          </cell>
          <cell r="K333">
            <v>180822.3856846118</v>
          </cell>
          <cell r="L333">
            <v>187132.35729600262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1031693.5847119901</v>
          </cell>
        </row>
        <row r="334">
          <cell r="B334" t="str">
            <v xml:space="preserve">4. T.I.R. (Taxa Interna de Retorno) Anual do Projeto     </v>
          </cell>
          <cell r="G334">
            <v>0.20622234876489354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s_VDF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"/>
      <sheetName val="CP"/>
      <sheetName val="FS"/>
      <sheetName val="Receita"/>
      <sheetName val="IFC Receita"/>
      <sheetName val="Elasticidades_PIB"/>
      <sheetName val="Tarifas"/>
      <sheetName val="Trechos_Praças_Cenários"/>
      <sheetName val="Base_Pista _simples"/>
      <sheetName val="VDMA_Pista_Simples"/>
      <sheetName val="CAPEX.OPEX"/>
      <sheetName val="CAPEX - BR-153 - BR-414-BR-080"/>
      <sheetName val="OPEX - BR-153 - BR-414-BR"/>
      <sheetName val="153.IFC"/>
      <sheetName val="153.PAINEL"/>
      <sheetName val="153.CAPEX"/>
      <sheetName val="153.OAE"/>
      <sheetName val="153.Acessos"/>
      <sheetName val="153.Parada ônibus"/>
      <sheetName val="153.Trabalhos Iniciais"/>
      <sheetName val="153.Recuperação"/>
      <sheetName val="153.Manutenção"/>
      <sheetName val="153.Recuperação - Pista"/>
      <sheetName val="153.Pista"/>
      <sheetName val="153.Marginais"/>
      <sheetName val="153.Passarelas"/>
      <sheetName val="153.Trombeta"/>
      <sheetName val="153.Diamante Invertido"/>
      <sheetName val="153.Passagem Inferior"/>
      <sheetName val="153.OAE Alargamento"/>
      <sheetName val="153.OAC"/>
      <sheetName val="153.Edificações"/>
      <sheetName val="Manut Pav - Soluções"/>
      <sheetName val="Manut Pav - Áreas"/>
      <sheetName val="Manut Pav - Custo Unit."/>
      <sheetName val="Manut Pav - Manutenção"/>
      <sheetName val="Manut Pav - CPU"/>
      <sheetName val="080-414.IFC"/>
      <sheetName val="080-414.PAINEL"/>
      <sheetName val="080-414.CAPEX"/>
      <sheetName val="080-414.OAE Alargamento"/>
      <sheetName val="080-414.Trabalhos Iniciais"/>
      <sheetName val="080-414.Recuperação"/>
      <sheetName val="080-414.Recuperação - Pista"/>
      <sheetName val="080-414.Manutenção"/>
      <sheetName val="080-414.Marginais"/>
      <sheetName val="080-414.Rotatória em Nível 1"/>
      <sheetName val="Rotatória em Nível 2"/>
      <sheetName val="080-414.Retorno em U"/>
      <sheetName val="080-414.Edificações"/>
      <sheetName val="080-414.Acessos"/>
      <sheetName val="080-414.P. Onibus"/>
      <sheetName val="Opex.PER"/>
      <sheetName val="Opex.Monitoração"/>
      <sheetName val="Opex.MO Gestão"/>
      <sheetName val="Opex.MO Operação"/>
      <sheetName val="Opex.Veiculos"/>
      <sheetName val="Opex.Conserva"/>
      <sheetName val="DADOS"/>
      <sheetName val="ASFAL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G3" t="str">
            <v>VALORES BASE MARÇO/2018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Marginal"/>
      <sheetName val="Passarela PD"/>
      <sheetName val="OAE Convencional 13m"/>
      <sheetName val="Ponto de Ônibus"/>
      <sheetName val="Adequação de Multivia"/>
      <sheetName val="Duplicacao - plano"/>
      <sheetName val="Duplicacao - ondulado"/>
      <sheetName val="Duplicacao - montanhoso "/>
      <sheetName val="Duplicacao NJ - plano"/>
      <sheetName val="Duplicacao NJ - ondulado"/>
      <sheetName val="Duplicacao NJ - Montanhoso"/>
      <sheetName val="Faixa Adicional - plano"/>
      <sheetName val="Faixa Adicional - ondulado"/>
      <sheetName val="Faixa Adicional - montanhoso"/>
      <sheetName val="Parâmetros"/>
      <sheetName val="Pistas"/>
      <sheetName val="Retorno Operacional"/>
      <sheetName val="Passagem Inf. - PS"/>
      <sheetName val="Passagem Inf. - PD"/>
      <sheetName val="Viaduto"/>
      <sheetName val="Diamante + PI-PS"/>
      <sheetName val="Diamante + PI-PD"/>
      <sheetName val="Trombeta + PI-PS"/>
      <sheetName val="Trombeta + PI-PD"/>
      <sheetName val="Trevo + PI-PS"/>
      <sheetName val="Trevo + PI-PD"/>
      <sheetName val="Resumo - Preços de Serviços"/>
      <sheetName val="1-mov. de terra"/>
      <sheetName val="2-pavimentação"/>
      <sheetName val="3-demolições"/>
      <sheetName val="4-drenagem"/>
      <sheetName val="5-obras compl"/>
      <sheetName val="6-protec. ambiental"/>
      <sheetName val="7-Disp. Segurança"/>
      <sheetName val="8-Sinalização"/>
      <sheetName val="P.U. Outras Fontes"/>
      <sheetName val="P.U. Cotados"/>
      <sheetName val="P. U. SICRO"/>
      <sheetName val="DTM"/>
    </sheetNames>
    <sheetDataSet>
      <sheetData sheetId="0">
        <row r="3">
          <cell r="X3" t="str">
            <v>Aço - Comercial</v>
          </cell>
        </row>
        <row r="16">
          <cell r="Q16" t="str">
            <v>SICRO</v>
          </cell>
        </row>
        <row r="17">
          <cell r="Q17" t="str">
            <v>ANP</v>
          </cell>
        </row>
        <row r="18">
          <cell r="Q18" t="str">
            <v>Dnit</v>
          </cell>
        </row>
      </sheetData>
      <sheetData sheetId="1" refreshError="1"/>
      <sheetData sheetId="2">
        <row r="1">
          <cell r="A1" t="str">
            <v xml:space="preserve">DEMONSTRATIVO DE CUSTOS DE OBRAS 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8">
          <cell r="C8">
            <v>0.7</v>
          </cell>
        </row>
      </sheetData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ORIGINAL"/>
      <sheetName val="Equipamentos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F22"/>
      <sheetName val="F23"/>
      <sheetName val="F24"/>
      <sheetName val="F25"/>
      <sheetName val="Comparativo de Mercado "/>
      <sheetName val="Capa Simulador"/>
      <sheetName val="FLUXO + DRE  Original 20 anos"/>
      <sheetName val="Fatores 20 anos"/>
      <sheetName val="Prorrogação Fluxo 25 anos"/>
      <sheetName val="RELATA VÉ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4">
          <cell r="F54" t="str">
            <v>ESTUDO DO REEQUILÍBRIO ECONÔMICO-FINANCEIRO</v>
          </cell>
        </row>
        <row r="55">
          <cell r="F55" t="str">
            <v>DA CONCESSIONÁRIA VIAOESTE</v>
          </cell>
        </row>
        <row r="56">
          <cell r="F56" t="str">
            <v>Versão: A-001 - outubro/2006</v>
          </cell>
        </row>
        <row r="57">
          <cell r="F57" t="str">
            <v>Valores a Preço de: julho/1997</v>
          </cell>
        </row>
        <row r="64">
          <cell r="B64" t="str">
            <v>RESUMO DOS DESEQUILIBRIOS NO CONTRATO EM VPL (Milhares de Reais)</v>
          </cell>
        </row>
        <row r="66">
          <cell r="B66" t="str">
            <v>FATOR</v>
          </cell>
          <cell r="C66" t="str">
            <v>DISCRIMINAÇÃO</v>
          </cell>
          <cell r="G66" t="str">
            <v>VPL (a)</v>
          </cell>
          <cell r="H66">
            <v>9</v>
          </cell>
          <cell r="I66" t="str">
            <v>TIR (b)</v>
          </cell>
        </row>
        <row r="67">
          <cell r="B67" t="str">
            <v>FATOR 1</v>
          </cell>
          <cell r="C67" t="str">
            <v>1ª Adequação - Investimentos</v>
          </cell>
          <cell r="G67">
            <v>25733.44526868036</v>
          </cell>
          <cell r="H67">
            <v>126225.66413471791</v>
          </cell>
          <cell r="I67">
            <v>0.20939254423031073</v>
          </cell>
        </row>
        <row r="68">
          <cell r="B68" t="str">
            <v>FATOR 2</v>
          </cell>
          <cell r="C68" t="str">
            <v>3ª Adequação - Investimentos</v>
          </cell>
          <cell r="G68">
            <v>1778.4553827698655</v>
          </cell>
          <cell r="H68">
            <v>8723.5389385388025</v>
          </cell>
          <cell r="I68">
            <v>0.19430100682593032</v>
          </cell>
        </row>
        <row r="69">
          <cell r="B69" t="str">
            <v>FATOR 3</v>
          </cell>
          <cell r="C69" t="str">
            <v>DIFERENÇA DE RECEITA DA SP-270</v>
          </cell>
          <cell r="G69">
            <v>-2965.2502231429698</v>
          </cell>
          <cell r="H69">
            <v>-14544.911294772615</v>
          </cell>
          <cell r="I69">
            <v>0.19164958126844359</v>
          </cell>
        </row>
        <row r="70">
          <cell r="B70" t="str">
            <v>FATOR 4</v>
          </cell>
          <cell r="C70" t="str">
            <v>DIFERENÇA DE RECEITA DA SP-075 X SP-270</v>
          </cell>
          <cell r="G70">
            <v>-1208.6874455252214</v>
          </cell>
          <cell r="H70">
            <v>-5928.7582346543904</v>
          </cell>
          <cell r="I70">
            <v>0.19260923388099299</v>
          </cell>
        </row>
        <row r="71">
          <cell r="B71" t="str">
            <v>FATOR 5</v>
          </cell>
          <cell r="C71" t="str">
            <v>Alteração de ISS-QN</v>
          </cell>
          <cell r="G71">
            <v>-9731.3297676935636</v>
          </cell>
          <cell r="H71">
            <v>-47733.350510048556</v>
          </cell>
          <cell r="I71">
            <v>0.18785617026087006</v>
          </cell>
        </row>
        <row r="72">
          <cell r="B72" t="str">
            <v>FATOR 6</v>
          </cell>
          <cell r="C72" t="str">
            <v>Majoração da COFINS</v>
          </cell>
          <cell r="G72">
            <v>-4562.4934014118271</v>
          </cell>
          <cell r="H72">
            <v>-22379.582434086136</v>
          </cell>
          <cell r="I72">
            <v>0.19076783767096686</v>
          </cell>
        </row>
        <row r="73">
          <cell r="B73" t="str">
            <v>FATOR 7</v>
          </cell>
          <cell r="C73">
            <v>0</v>
          </cell>
          <cell r="G73">
            <v>5.5798919494794395E-8</v>
          </cell>
          <cell r="H73">
            <v>2.7370045470756614E-7</v>
          </cell>
          <cell r="I73">
            <v>0.19327037557252341</v>
          </cell>
        </row>
        <row r="74">
          <cell r="B74" t="str">
            <v>FATOR 7</v>
          </cell>
          <cell r="C74" t="str">
            <v>DIFERENÇA PELO NÃO INÍCIO DA OPERAÇÃO DAS MARGINAIS - SP 280</v>
          </cell>
          <cell r="G74">
            <v>-19567.903452309554</v>
          </cell>
          <cell r="H74">
            <v>-95982.935172616155</v>
          </cell>
          <cell r="I74">
            <v>0.18293804140810907</v>
          </cell>
        </row>
        <row r="75">
          <cell r="B75" t="str">
            <v>FATOR 8</v>
          </cell>
          <cell r="C75" t="str">
            <v>4ª Adequação - Investimentos</v>
          </cell>
          <cell r="G75">
            <v>26590.71447300016</v>
          </cell>
          <cell r="H75">
            <v>130430.6733562856</v>
          </cell>
          <cell r="I75">
            <v>0.20829608837028563</v>
          </cell>
        </row>
        <row r="76">
          <cell r="B76" t="str">
            <v>FATOR 9</v>
          </cell>
          <cell r="C76" t="str">
            <v>REGIME TARIFÁRIO ESPECIAL DAS MARGINAIS DA SP-280</v>
          </cell>
          <cell r="G76">
            <v>-16534.230355471744</v>
          </cell>
          <cell r="H76">
            <v>-81102.401399626498</v>
          </cell>
          <cell r="I76">
            <v>0.18390646773845529</v>
          </cell>
        </row>
        <row r="77">
          <cell r="B77" t="str">
            <v>FATOR 10</v>
          </cell>
          <cell r="C77" t="str">
            <v>DIFERENÇA DE RECEITA DA SP-075 X SP-270 - 2</v>
          </cell>
          <cell r="G77">
            <v>-633.74691018944065</v>
          </cell>
          <cell r="H77">
            <v>-3108.6053109782379</v>
          </cell>
          <cell r="I77">
            <v>0.19292347618797812</v>
          </cell>
        </row>
        <row r="78">
          <cell r="B78" t="str">
            <v>FATOR 11</v>
          </cell>
          <cell r="C78" t="str">
            <v>DIFERENÇA DE RECEITA PELA POSTERGAÇÃO DA DUPLICAÇÃO</v>
          </cell>
          <cell r="G78">
            <v>-5701.1889491448674</v>
          </cell>
          <cell r="H78">
            <v>-27965.021937392106</v>
          </cell>
          <cell r="I78">
            <v>0.19012072224241236</v>
          </cell>
        </row>
        <row r="79">
          <cell r="B79" t="str">
            <v>FATOR 12</v>
          </cell>
          <cell r="C79" t="str">
            <v>DIFERENÇA DE IGPM 2003 - RECEITA REAL</v>
          </cell>
          <cell r="G79">
            <v>-688.00404272528317</v>
          </cell>
          <cell r="H79">
            <v>-3374.7431140153412</v>
          </cell>
          <cell r="I79">
            <v>0.19289373267658125</v>
          </cell>
        </row>
        <row r="80">
          <cell r="B80" t="str">
            <v>FATOR 14</v>
          </cell>
          <cell r="C80">
            <v>0</v>
          </cell>
          <cell r="G80">
            <v>5.5798919494794395E-8</v>
          </cell>
          <cell r="H80">
            <v>2.7370045470756614E-7</v>
          </cell>
          <cell r="I80">
            <v>0.19327037557252341</v>
          </cell>
        </row>
        <row r="81">
          <cell r="B81" t="str">
            <v>FATOR 13</v>
          </cell>
          <cell r="C81" t="str">
            <v>5ª Adequação - Investimentos</v>
          </cell>
          <cell r="G81">
            <v>-2176.5888463964843</v>
          </cell>
          <cell r="H81">
            <v>-10676.431772584985</v>
          </cell>
          <cell r="I81">
            <v>0.19208059764202703</v>
          </cell>
        </row>
        <row r="82">
          <cell r="B82" t="str">
            <v>TOTAL GERAL</v>
          </cell>
          <cell r="G82">
            <v>-9666.8082694489713</v>
          </cell>
          <cell r="H82">
            <v>-47416.864750685309</v>
          </cell>
          <cell r="I82">
            <v>0.18645436637078908</v>
          </cell>
        </row>
        <row r="83">
          <cell r="B83" t="str">
            <v>(a) reperesenta apenas o VPL do fluxo de caixa do fator utilizando a tir original do projeto</v>
          </cell>
        </row>
        <row r="84">
          <cell r="B84" t="str">
            <v>(b) representa a tir do fluxo de caixa do projeto mais o fluxo de caixa do fator</v>
          </cell>
        </row>
        <row r="86">
          <cell r="B86" t="str">
            <v>ALTERNATIVAS UTILIZADAS PARA O REEQUILIBRIO DO CONTRATO</v>
          </cell>
        </row>
        <row r="88">
          <cell r="B88" t="str">
            <v>Projeta o Contrato Original até:</v>
          </cell>
          <cell r="F88">
            <v>25</v>
          </cell>
        </row>
        <row r="90">
          <cell r="B90" t="str">
            <v>Reajuste na Receita Base  de:</v>
          </cell>
          <cell r="F90">
            <v>0</v>
          </cell>
        </row>
        <row r="92">
          <cell r="B92" t="str">
            <v>Considera o Reajuste a Partir do:</v>
          </cell>
          <cell r="F92">
            <v>9</v>
          </cell>
        </row>
        <row r="94">
          <cell r="B94" t="str">
            <v>EFEITOS NOS RESULTADOS PROJETADOS</v>
          </cell>
        </row>
        <row r="96">
          <cell r="B96" t="str">
            <v>TIR Original do Contrato (ao ano)</v>
          </cell>
          <cell r="J96">
            <v>0.19327037557252341</v>
          </cell>
        </row>
        <row r="98">
          <cell r="B98" t="str">
            <v>TIR Resultante dos Desequilibrio no Contrato Original (ao ano)</v>
          </cell>
          <cell r="J98">
            <v>0.18645436637078908</v>
          </cell>
        </row>
        <row r="100">
          <cell r="B100" t="str">
            <v>Diferença entre a TIR Original x TIR Desequilibrios</v>
          </cell>
          <cell r="J100">
            <v>-6.8160092017343354E-3</v>
          </cell>
        </row>
        <row r="102">
          <cell r="B102" t="str">
            <v>TIR Resultante das Alternativas Utilizadas para o Reequilibrio (ao ano)</v>
          </cell>
          <cell r="J102">
            <v>0.19360997399325544</v>
          </cell>
        </row>
        <row r="104">
          <cell r="B104" t="str">
            <v>GRAFICOS COMPARATIVOS DOS AJUSTES NOS DESEQUILIBRIOS NO CONTRATO ORIGINAL</v>
          </cell>
        </row>
        <row r="133">
          <cell r="B133" t="str">
            <v>SALDO DO FLUXO DE CAIXA DOS FATORES DE DESEQUILIBRIO (MIlhares de Reais)</v>
          </cell>
        </row>
        <row r="135">
          <cell r="B135" t="str">
            <v>DISCRIMINAÇÃO</v>
          </cell>
          <cell r="F135" t="str">
            <v>VPL</v>
          </cell>
          <cell r="G135" t="str">
            <v>TIR</v>
          </cell>
          <cell r="H135">
            <v>1</v>
          </cell>
          <cell r="I135">
            <v>2</v>
          </cell>
          <cell r="J135">
            <v>3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8</v>
          </cell>
          <cell r="P135">
            <v>9</v>
          </cell>
          <cell r="Q135">
            <v>10</v>
          </cell>
          <cell r="R135">
            <v>11</v>
          </cell>
          <cell r="S135">
            <v>12</v>
          </cell>
          <cell r="T135">
            <v>13</v>
          </cell>
          <cell r="U135">
            <v>14</v>
          </cell>
          <cell r="V135">
            <v>15</v>
          </cell>
          <cell r="W135">
            <v>16</v>
          </cell>
          <cell r="X135">
            <v>17</v>
          </cell>
          <cell r="Y135">
            <v>18</v>
          </cell>
          <cell r="Z135">
            <v>19</v>
          </cell>
          <cell r="AA135">
            <v>20</v>
          </cell>
        </row>
        <row r="136">
          <cell r="B136" t="str">
            <v>(=)Fluxo de Caixa do Projeto Original</v>
          </cell>
          <cell r="F136">
            <v>5.5798919494794395E-8</v>
          </cell>
          <cell r="G136">
            <v>0.19327037557252341</v>
          </cell>
          <cell r="H136">
            <v>-146068.54176000002</v>
          </cell>
          <cell r="I136">
            <v>-163024.19148499999</v>
          </cell>
          <cell r="J136">
            <v>-95881.515604999979</v>
          </cell>
          <cell r="K136">
            <v>39032.087509999998</v>
          </cell>
          <cell r="L136">
            <v>106526.57626999999</v>
          </cell>
          <cell r="M136">
            <v>106644.66430999996</v>
          </cell>
          <cell r="N136">
            <v>109145.42567499998</v>
          </cell>
          <cell r="O136">
            <v>104084.74404999999</v>
          </cell>
          <cell r="P136">
            <v>100262.04817999998</v>
          </cell>
          <cell r="Q136">
            <v>123874.85308500002</v>
          </cell>
          <cell r="R136">
            <v>101005.17119000001</v>
          </cell>
          <cell r="S136">
            <v>136260.60897500001</v>
          </cell>
          <cell r="T136">
            <v>119240.515145</v>
          </cell>
          <cell r="U136">
            <v>131747.38472</v>
          </cell>
          <cell r="V136">
            <v>121928.21519000002</v>
          </cell>
          <cell r="W136">
            <v>146150.786555</v>
          </cell>
          <cell r="X136">
            <v>152240.71505</v>
          </cell>
          <cell r="Y136">
            <v>147233.66691</v>
          </cell>
          <cell r="Z136">
            <v>147030.22589999999</v>
          </cell>
          <cell r="AA136">
            <v>155787.40448999999</v>
          </cell>
        </row>
        <row r="137">
          <cell r="B137" t="str">
            <v>(+)Desequilibrio do Projeto Original (a)</v>
          </cell>
        </row>
        <row r="138">
          <cell r="B138" t="str">
            <v>1ª Adequação - Investimentos</v>
          </cell>
        </row>
        <row r="139">
          <cell r="B139" t="str">
            <v>Fluxo de Caixa do Fator</v>
          </cell>
          <cell r="H139">
            <v>72706.0625</v>
          </cell>
          <cell r="I139">
            <v>36766.289130000005</v>
          </cell>
          <cell r="J139">
            <v>-72807.668019999997</v>
          </cell>
          <cell r="K139">
            <v>-35306.57321000001</v>
          </cell>
          <cell r="L139">
            <v>-15478.82735</v>
          </cell>
          <cell r="M139">
            <v>4733.0540700000001</v>
          </cell>
          <cell r="N139">
            <v>8654.1</v>
          </cell>
          <cell r="O139">
            <v>7082.4160000000002</v>
          </cell>
          <cell r="P139">
            <v>1303.58214</v>
          </cell>
          <cell r="Q139">
            <v>-550.23214000000007</v>
          </cell>
          <cell r="R139">
            <v>3342.2550699999993</v>
          </cell>
          <cell r="S139">
            <v>-1860.079</v>
          </cell>
          <cell r="T139">
            <v>-3990.4539299999997</v>
          </cell>
          <cell r="U139">
            <v>-210.99</v>
          </cell>
          <cell r="V139">
            <v>242.26499999999999</v>
          </cell>
          <cell r="W139">
            <v>-4132.1959299999999</v>
          </cell>
          <cell r="X139">
            <v>-225.64999999999998</v>
          </cell>
          <cell r="Y139">
            <v>-220.08399999999995</v>
          </cell>
          <cell r="Z139">
            <v>1199.1624999999999</v>
          </cell>
          <cell r="AA139">
            <v>-1069.9375</v>
          </cell>
        </row>
        <row r="140">
          <cell r="B140" t="str">
            <v>Somatoria com Projeto Original</v>
          </cell>
          <cell r="F140">
            <v>25733.44526868036</v>
          </cell>
          <cell r="G140">
            <v>0.20939254423031073</v>
          </cell>
          <cell r="H140">
            <v>-73362.479260000022</v>
          </cell>
          <cell r="I140">
            <v>-126257.90235499998</v>
          </cell>
          <cell r="J140">
            <v>-168689.18362499998</v>
          </cell>
          <cell r="K140">
            <v>3725.514299999988</v>
          </cell>
          <cell r="L140">
            <v>91047.748919999984</v>
          </cell>
          <cell r="M140">
            <v>111377.71837999996</v>
          </cell>
          <cell r="N140">
            <v>117799.52567499998</v>
          </cell>
          <cell r="O140">
            <v>111167.16004999999</v>
          </cell>
          <cell r="P140">
            <v>101565.63031999998</v>
          </cell>
          <cell r="Q140">
            <v>123324.62094500003</v>
          </cell>
          <cell r="R140">
            <v>104347.42626000001</v>
          </cell>
          <cell r="S140">
            <v>134400.52997500001</v>
          </cell>
          <cell r="T140">
            <v>115250.06121499999</v>
          </cell>
          <cell r="U140">
            <v>131536.39472000001</v>
          </cell>
          <cell r="V140">
            <v>122170.48019000002</v>
          </cell>
          <cell r="W140">
            <v>142018.59062500001</v>
          </cell>
          <cell r="X140">
            <v>152015.06505</v>
          </cell>
          <cell r="Y140">
            <v>147013.58291</v>
          </cell>
          <cell r="Z140">
            <v>148229.3884</v>
          </cell>
          <cell r="AA140">
            <v>154717.46698999999</v>
          </cell>
        </row>
        <row r="141">
          <cell r="B141" t="str">
            <v>3ª Adequação - Investimentos</v>
          </cell>
        </row>
        <row r="142">
          <cell r="B142" t="str">
            <v>Fluxo de Caixa do Fator</v>
          </cell>
          <cell r="H142">
            <v>-231.29576864375031</v>
          </cell>
          <cell r="I142">
            <v>6080.3526833195565</v>
          </cell>
          <cell r="J142">
            <v>79686.847775654853</v>
          </cell>
          <cell r="K142">
            <v>-15606.036056441877</v>
          </cell>
          <cell r="L142">
            <v>-30741.278609232471</v>
          </cell>
          <cell r="M142">
            <v>-52950.702785041802</v>
          </cell>
          <cell r="N142">
            <v>-33805.394018680745</v>
          </cell>
          <cell r="O142">
            <v>-16188.901003732462</v>
          </cell>
          <cell r="P142">
            <v>10896.143145544609</v>
          </cell>
          <cell r="Q142">
            <v>-12431.627418080854</v>
          </cell>
          <cell r="R142">
            <v>-4020.8364311166497</v>
          </cell>
          <cell r="S142">
            <v>474.44344726845111</v>
          </cell>
          <cell r="T142">
            <v>5122.0182893240344</v>
          </cell>
          <cell r="U142">
            <v>13787.710893231633</v>
          </cell>
          <cell r="V142">
            <v>21918.596014579231</v>
          </cell>
          <cell r="W142">
            <v>1373.8504236792323</v>
          </cell>
          <cell r="X142">
            <v>2483.5654556363729</v>
          </cell>
          <cell r="Y142">
            <v>-3786.8134761664833</v>
          </cell>
          <cell r="Z142">
            <v>2838.2716307297687</v>
          </cell>
          <cell r="AA142">
            <v>11991.674966036016</v>
          </cell>
        </row>
        <row r="143">
          <cell r="B143" t="str">
            <v>Somatoria com Projeto Original</v>
          </cell>
          <cell r="F143">
            <v>1778.4553827698655</v>
          </cell>
          <cell r="G143">
            <v>0.19430100682593032</v>
          </cell>
          <cell r="H143">
            <v>-146299.83752864378</v>
          </cell>
          <cell r="I143">
            <v>-156943.83880168042</v>
          </cell>
          <cell r="J143">
            <v>-16194.667829345126</v>
          </cell>
          <cell r="K143">
            <v>23426.051453558121</v>
          </cell>
          <cell r="L143">
            <v>75785.297660767523</v>
          </cell>
          <cell r="M143">
            <v>53693.961524958162</v>
          </cell>
          <cell r="N143">
            <v>75340.031656319232</v>
          </cell>
          <cell r="O143">
            <v>87895.843046267531</v>
          </cell>
          <cell r="P143">
            <v>111158.1913255446</v>
          </cell>
          <cell r="Q143">
            <v>111443.22566691917</v>
          </cell>
          <cell r="R143">
            <v>96984.334758883357</v>
          </cell>
          <cell r="S143">
            <v>136735.05242226846</v>
          </cell>
          <cell r="T143">
            <v>124362.53343432402</v>
          </cell>
          <cell r="U143">
            <v>145535.09561323165</v>
          </cell>
          <cell r="V143">
            <v>143846.81120457925</v>
          </cell>
          <cell r="W143">
            <v>147524.63697867922</v>
          </cell>
          <cell r="X143">
            <v>154724.28050563636</v>
          </cell>
          <cell r="Y143">
            <v>143446.85343383352</v>
          </cell>
          <cell r="Z143">
            <v>149868.49753072977</v>
          </cell>
          <cell r="AA143">
            <v>167779.07945603601</v>
          </cell>
        </row>
        <row r="144">
          <cell r="B144" t="str">
            <v>DIFERENÇA DE RECEITA DA SP-270</v>
          </cell>
        </row>
        <row r="145">
          <cell r="B145" t="str">
            <v>Fluxo de Caixa do Fator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-3263.1747</v>
          </cell>
          <cell r="M145">
            <v>-3026.3967000000002</v>
          </cell>
          <cell r="N145">
            <v>-1957.1570999999999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</row>
        <row r="146">
          <cell r="B146" t="str">
            <v>Somatoria com Projeto Original</v>
          </cell>
          <cell r="F146">
            <v>-2965.2502231429698</v>
          </cell>
          <cell r="G146">
            <v>0.19164958126844359</v>
          </cell>
          <cell r="H146">
            <v>-146068.54176000002</v>
          </cell>
          <cell r="I146">
            <v>-163024.19148499999</v>
          </cell>
          <cell r="J146">
            <v>-95881.515604999979</v>
          </cell>
          <cell r="K146">
            <v>39032.087509999998</v>
          </cell>
          <cell r="L146">
            <v>103263.40156999999</v>
          </cell>
          <cell r="M146">
            <v>103618.26760999997</v>
          </cell>
          <cell r="N146">
            <v>107188.26857499998</v>
          </cell>
          <cell r="O146">
            <v>104084.74404999999</v>
          </cell>
          <cell r="P146">
            <v>100262.04817999998</v>
          </cell>
          <cell r="Q146">
            <v>123874.85308500002</v>
          </cell>
          <cell r="R146">
            <v>101005.17119000001</v>
          </cell>
          <cell r="S146">
            <v>136260.60897500001</v>
          </cell>
          <cell r="T146">
            <v>119240.515145</v>
          </cell>
          <cell r="U146">
            <v>131747.38472</v>
          </cell>
          <cell r="V146">
            <v>121928.21519000002</v>
          </cell>
          <cell r="W146">
            <v>146150.786555</v>
          </cell>
          <cell r="X146">
            <v>152240.71505</v>
          </cell>
          <cell r="Y146">
            <v>147233.66691</v>
          </cell>
          <cell r="Z146">
            <v>147030.22589999999</v>
          </cell>
          <cell r="AA146">
            <v>155787.40448999999</v>
          </cell>
        </row>
        <row r="147">
          <cell r="B147" t="str">
            <v>DIFERENÇA DE RECEITA DA SP-075 X SP-270</v>
          </cell>
        </row>
        <row r="148">
          <cell r="B148" t="str">
            <v>Fluxo de Caixa do Fator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-2924.2083000000002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B149" t="str">
            <v>Somatoria com Projeto Original</v>
          </cell>
          <cell r="F149">
            <v>-1208.6874455252214</v>
          </cell>
          <cell r="G149">
            <v>0.19260923388099299</v>
          </cell>
          <cell r="H149">
            <v>-146068.54176000002</v>
          </cell>
          <cell r="I149">
            <v>-163024.19148499999</v>
          </cell>
          <cell r="J149">
            <v>-95881.515604999979</v>
          </cell>
          <cell r="K149">
            <v>39032.087509999998</v>
          </cell>
          <cell r="L149">
            <v>103602.36796999999</v>
          </cell>
          <cell r="M149">
            <v>106644.66430999996</v>
          </cell>
          <cell r="N149">
            <v>109145.42567499998</v>
          </cell>
          <cell r="O149">
            <v>104084.74404999999</v>
          </cell>
          <cell r="P149">
            <v>100262.04817999998</v>
          </cell>
          <cell r="Q149">
            <v>123874.85308500002</v>
          </cell>
          <cell r="R149">
            <v>101005.17119000001</v>
          </cell>
          <cell r="S149">
            <v>136260.60897500001</v>
          </cell>
          <cell r="T149">
            <v>119240.515145</v>
          </cell>
          <cell r="U149">
            <v>131747.38472</v>
          </cell>
          <cell r="V149">
            <v>121928.21519000002</v>
          </cell>
          <cell r="W149">
            <v>146150.786555</v>
          </cell>
          <cell r="X149">
            <v>152240.71505</v>
          </cell>
          <cell r="Y149">
            <v>147233.66691</v>
          </cell>
          <cell r="Z149">
            <v>147030.22589999999</v>
          </cell>
          <cell r="AA149">
            <v>155787.40448999999</v>
          </cell>
        </row>
        <row r="150">
          <cell r="B150" t="str">
            <v>Alteração de ISS-QN</v>
          </cell>
        </row>
        <row r="151">
          <cell r="B151" t="str">
            <v>Fluxo de Caixa do Fator</v>
          </cell>
          <cell r="H151">
            <v>996.31679999999994</v>
          </cell>
          <cell r="I151">
            <v>1107.8671100000001</v>
          </cell>
          <cell r="J151">
            <v>-201.56212999999997</v>
          </cell>
          <cell r="K151">
            <v>-4179.3863000000001</v>
          </cell>
          <cell r="L151">
            <v>-1386.1228000000001</v>
          </cell>
          <cell r="M151">
            <v>-670.15409999999997</v>
          </cell>
          <cell r="N151">
            <v>-4691.1523999999999</v>
          </cell>
          <cell r="O151">
            <v>-4846.1435000000001</v>
          </cell>
          <cell r="P151">
            <v>-4939.9903999999997</v>
          </cell>
          <cell r="Q151">
            <v>-5035.7467999999999</v>
          </cell>
          <cell r="R151">
            <v>-5118.6391999999996</v>
          </cell>
          <cell r="S151">
            <v>-5202.8179999999993</v>
          </cell>
          <cell r="T151">
            <v>-5288.4640999999992</v>
          </cell>
          <cell r="U151">
            <v>-5375.4971000000005</v>
          </cell>
          <cell r="V151">
            <v>-5463.9571999999998</v>
          </cell>
          <cell r="W151">
            <v>-5553.8444</v>
          </cell>
          <cell r="X151">
            <v>-5645.219000000001</v>
          </cell>
          <cell r="Y151">
            <v>-5738.1412999999993</v>
          </cell>
          <cell r="Z151">
            <v>-5832.5509999999995</v>
          </cell>
          <cell r="AA151">
            <v>-5928.5686999999998</v>
          </cell>
        </row>
        <row r="152">
          <cell r="B152" t="str">
            <v>Somatoria com Projeto Original</v>
          </cell>
          <cell r="F152">
            <v>-9731.3297676935636</v>
          </cell>
          <cell r="G152">
            <v>0.18785617026087006</v>
          </cell>
          <cell r="H152">
            <v>-145072.22496000002</v>
          </cell>
          <cell r="I152">
            <v>-161916.324375</v>
          </cell>
          <cell r="J152">
            <v>-96083.077734999984</v>
          </cell>
          <cell r="K152">
            <v>34852.701209999999</v>
          </cell>
          <cell r="L152">
            <v>105140.45346999999</v>
          </cell>
          <cell r="M152">
            <v>105974.51020999996</v>
          </cell>
          <cell r="N152">
            <v>104454.27327499997</v>
          </cell>
          <cell r="O152">
            <v>99238.600549999988</v>
          </cell>
          <cell r="P152">
            <v>95322.057779999988</v>
          </cell>
          <cell r="Q152">
            <v>118839.10628500003</v>
          </cell>
          <cell r="R152">
            <v>95886.531990000003</v>
          </cell>
          <cell r="S152">
            <v>131057.79097500001</v>
          </cell>
          <cell r="T152">
            <v>113952.051045</v>
          </cell>
          <cell r="U152">
            <v>126371.88761999999</v>
          </cell>
          <cell r="V152">
            <v>116464.25799000001</v>
          </cell>
          <cell r="W152">
            <v>140596.942155</v>
          </cell>
          <cell r="X152">
            <v>146595.49604999999</v>
          </cell>
          <cell r="Y152">
            <v>141495.52561000001</v>
          </cell>
          <cell r="Z152">
            <v>141197.67489999998</v>
          </cell>
          <cell r="AA152">
            <v>149858.83578999998</v>
          </cell>
        </row>
        <row r="153">
          <cell r="B153" t="str">
            <v>Majoração da COFINS</v>
          </cell>
        </row>
        <row r="154">
          <cell r="B154" t="str">
            <v>Fluxo de Caixa do Fator</v>
          </cell>
          <cell r="H154">
            <v>-79.242033333333893</v>
          </cell>
          <cell r="I154">
            <v>-603.75040000000001</v>
          </cell>
          <cell r="J154">
            <v>-916.94190000000003</v>
          </cell>
          <cell r="K154">
            <v>-1323.0825</v>
          </cell>
          <cell r="L154">
            <v>-389.28786666666667</v>
          </cell>
          <cell r="M154">
            <v>-150.604833333333</v>
          </cell>
          <cell r="N154">
            <v>-1490.9107999999999</v>
          </cell>
          <cell r="O154">
            <v>-1542.5477000000001</v>
          </cell>
          <cell r="P154">
            <v>-1573.8032000000001</v>
          </cell>
          <cell r="Q154">
            <v>-1605.6952000000001</v>
          </cell>
          <cell r="R154">
            <v>-1633.2992000000002</v>
          </cell>
          <cell r="S154">
            <v>-1661.3319999999999</v>
          </cell>
          <cell r="T154">
            <v>-1689.8539000000001</v>
          </cell>
          <cell r="U154">
            <v>-1718.8380999999999</v>
          </cell>
          <cell r="V154">
            <v>-1748.2980000000002</v>
          </cell>
          <cell r="W154">
            <v>-1778.2336</v>
          </cell>
          <cell r="X154">
            <v>-1808.665</v>
          </cell>
          <cell r="Y154">
            <v>-1839.6123</v>
          </cell>
          <cell r="Z154">
            <v>-1871.0554</v>
          </cell>
          <cell r="AA154">
            <v>-1903.0345</v>
          </cell>
        </row>
        <row r="155">
          <cell r="B155" t="str">
            <v>Somatoria com Projeto Original</v>
          </cell>
          <cell r="F155">
            <v>-4562.4934014118271</v>
          </cell>
          <cell r="G155">
            <v>0.19076783767096686</v>
          </cell>
          <cell r="H155">
            <v>-146147.78379333336</v>
          </cell>
          <cell r="I155">
            <v>-163627.94188499998</v>
          </cell>
          <cell r="J155">
            <v>-96798.457504999984</v>
          </cell>
          <cell r="K155">
            <v>37709.005010000001</v>
          </cell>
          <cell r="L155">
            <v>106137.28840333332</v>
          </cell>
          <cell r="M155">
            <v>106494.05947666663</v>
          </cell>
          <cell r="N155">
            <v>107654.51487499998</v>
          </cell>
          <cell r="O155">
            <v>102542.19635</v>
          </cell>
          <cell r="P155">
            <v>98688.244979999989</v>
          </cell>
          <cell r="Q155">
            <v>122269.15788500002</v>
          </cell>
          <cell r="R155">
            <v>99371.871990000014</v>
          </cell>
          <cell r="S155">
            <v>134599.27697500002</v>
          </cell>
          <cell r="T155">
            <v>117550.661245</v>
          </cell>
          <cell r="U155">
            <v>130028.54662000001</v>
          </cell>
          <cell r="V155">
            <v>120179.91719000002</v>
          </cell>
          <cell r="W155">
            <v>144372.55295499999</v>
          </cell>
          <cell r="X155">
            <v>150432.05004999999</v>
          </cell>
          <cell r="Y155">
            <v>145394.05460999999</v>
          </cell>
          <cell r="Z155">
            <v>145159.17049999998</v>
          </cell>
          <cell r="AA155">
            <v>153884.36998999998</v>
          </cell>
        </row>
        <row r="156">
          <cell r="B156">
            <v>0</v>
          </cell>
        </row>
        <row r="157">
          <cell r="B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B158">
            <v>0</v>
          </cell>
          <cell r="F158">
            <v>5.5798919494794395E-8</v>
          </cell>
          <cell r="G158">
            <v>0.19327037557252341</v>
          </cell>
          <cell r="H158">
            <v>-146068.54176000002</v>
          </cell>
          <cell r="I158">
            <v>-163024.19148499999</v>
          </cell>
          <cell r="J158">
            <v>-95881.515604999979</v>
          </cell>
          <cell r="K158">
            <v>39032.087509999998</v>
          </cell>
          <cell r="L158">
            <v>106526.57626999999</v>
          </cell>
          <cell r="M158">
            <v>106644.66430999996</v>
          </cell>
          <cell r="N158">
            <v>109145.42567499998</v>
          </cell>
          <cell r="O158">
            <v>104084.74404999999</v>
          </cell>
          <cell r="P158">
            <v>100262.04817999998</v>
          </cell>
          <cell r="Q158">
            <v>123874.85308500002</v>
          </cell>
          <cell r="R158">
            <v>101005.17119000001</v>
          </cell>
          <cell r="S158">
            <v>136260.60897500001</v>
          </cell>
          <cell r="T158">
            <v>119240.515145</v>
          </cell>
          <cell r="U158">
            <v>131747.38472</v>
          </cell>
          <cell r="V158">
            <v>121928.21519000002</v>
          </cell>
          <cell r="W158">
            <v>146150.786555</v>
          </cell>
          <cell r="X158">
            <v>152240.71505</v>
          </cell>
          <cell r="Y158">
            <v>147233.66691</v>
          </cell>
          <cell r="Z158">
            <v>147030.22589999999</v>
          </cell>
          <cell r="AA158">
            <v>155787.40448999999</v>
          </cell>
        </row>
        <row r="159">
          <cell r="B159" t="str">
            <v>DIFERENÇA PELO NÃO INÍCIO DA OPERAÇÃO DAS MARGINAIS - SP 280</v>
          </cell>
        </row>
        <row r="160">
          <cell r="B160" t="str">
            <v>Fluxo de Caixa do Fator</v>
          </cell>
          <cell r="H160">
            <v>0</v>
          </cell>
          <cell r="I160">
            <v>0</v>
          </cell>
          <cell r="J160">
            <v>-33247.643830000001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</row>
        <row r="161">
          <cell r="B161" t="str">
            <v>Somatoria com Projeto Original</v>
          </cell>
          <cell r="F161">
            <v>-19567.903452309554</v>
          </cell>
          <cell r="G161">
            <v>0.18293804140810907</v>
          </cell>
          <cell r="H161">
            <v>-146068.54176000002</v>
          </cell>
          <cell r="I161">
            <v>-163024.19148499999</v>
          </cell>
          <cell r="J161">
            <v>-129129.15943499998</v>
          </cell>
          <cell r="K161">
            <v>39032.087509999998</v>
          </cell>
          <cell r="L161">
            <v>106526.57626999999</v>
          </cell>
          <cell r="M161">
            <v>106644.66430999996</v>
          </cell>
          <cell r="N161">
            <v>109145.42567499998</v>
          </cell>
          <cell r="O161">
            <v>104084.74404999999</v>
          </cell>
          <cell r="P161">
            <v>100262.04817999998</v>
          </cell>
          <cell r="Q161">
            <v>123874.85308500002</v>
          </cell>
          <cell r="R161">
            <v>101005.17119000001</v>
          </cell>
          <cell r="S161">
            <v>136260.60897500001</v>
          </cell>
          <cell r="T161">
            <v>119240.515145</v>
          </cell>
          <cell r="U161">
            <v>131747.38472</v>
          </cell>
          <cell r="V161">
            <v>121928.21519000002</v>
          </cell>
          <cell r="W161">
            <v>146150.786555</v>
          </cell>
          <cell r="X161">
            <v>152240.71505</v>
          </cell>
          <cell r="Y161">
            <v>147233.66691</v>
          </cell>
          <cell r="Z161">
            <v>147030.22589999999</v>
          </cell>
          <cell r="AA161">
            <v>155787.40448999999</v>
          </cell>
        </row>
        <row r="162">
          <cell r="B162" t="str">
            <v>4ª Adequação - Investimentos</v>
          </cell>
        </row>
        <row r="163">
          <cell r="B163" t="str">
            <v>Fluxo de Caixa do Fator</v>
          </cell>
          <cell r="H163">
            <v>-511.10808647978018</v>
          </cell>
          <cell r="I163">
            <v>-167.77705492051876</v>
          </cell>
          <cell r="J163">
            <v>618.97384530058571</v>
          </cell>
          <cell r="K163">
            <v>2161.2874772078139</v>
          </cell>
          <cell r="L163">
            <v>27667.025176100331</v>
          </cell>
          <cell r="M163">
            <v>31712.880688786256</v>
          </cell>
          <cell r="N163">
            <v>19111.911574356753</v>
          </cell>
          <cell r="O163">
            <v>8427.3983512601189</v>
          </cell>
          <cell r="P163">
            <v>-10824.669053098758</v>
          </cell>
          <cell r="Q163">
            <v>2109.6555196277504</v>
          </cell>
          <cell r="R163">
            <v>17978.916899197615</v>
          </cell>
          <cell r="S163">
            <v>1263.9623038715072</v>
          </cell>
          <cell r="T163">
            <v>-4660.3257340271903</v>
          </cell>
          <cell r="U163">
            <v>-9566.8373873293458</v>
          </cell>
          <cell r="V163">
            <v>-23204.735786401103</v>
          </cell>
          <cell r="W163">
            <v>-33197.511816020931</v>
          </cell>
          <cell r="X163">
            <v>-9470.5231093187831</v>
          </cell>
          <cell r="Y163">
            <v>9107.4668117632591</v>
          </cell>
          <cell r="Z163">
            <v>-901.71930928458914</v>
          </cell>
          <cell r="AA163">
            <v>-6549.9477161736322</v>
          </cell>
        </row>
        <row r="164">
          <cell r="B164" t="str">
            <v>Somatoria com Projeto Original</v>
          </cell>
          <cell r="F164">
            <v>26590.71447300016</v>
          </cell>
          <cell r="G164">
            <v>0.20829608837028563</v>
          </cell>
          <cell r="H164">
            <v>-146579.64984647979</v>
          </cell>
          <cell r="I164">
            <v>-163191.96853992052</v>
          </cell>
          <cell r="J164">
            <v>-95262.541759699394</v>
          </cell>
          <cell r="K164">
            <v>41193.374987207812</v>
          </cell>
          <cell r="L164">
            <v>134193.60144610034</v>
          </cell>
          <cell r="M164">
            <v>138357.54499878621</v>
          </cell>
          <cell r="N164">
            <v>128257.33724935673</v>
          </cell>
          <cell r="O164">
            <v>112512.14240126012</v>
          </cell>
          <cell r="P164">
            <v>89437.379126901229</v>
          </cell>
          <cell r="Q164">
            <v>125984.50860462777</v>
          </cell>
          <cell r="R164">
            <v>118984.08808919763</v>
          </cell>
          <cell r="S164">
            <v>137524.5712788715</v>
          </cell>
          <cell r="T164">
            <v>114580.1894109728</v>
          </cell>
          <cell r="U164">
            <v>122180.54733267066</v>
          </cell>
          <cell r="V164">
            <v>98723.479403598918</v>
          </cell>
          <cell r="W164">
            <v>112953.27473897906</v>
          </cell>
          <cell r="X164">
            <v>142770.19194068122</v>
          </cell>
          <cell r="Y164">
            <v>156341.13372176327</v>
          </cell>
          <cell r="Z164">
            <v>146128.50659071541</v>
          </cell>
          <cell r="AA164">
            <v>149237.45677382636</v>
          </cell>
        </row>
        <row r="165">
          <cell r="B165" t="str">
            <v>REGIME TARIFÁRIO ESPECIAL DAS MARGINAIS DA SP-280</v>
          </cell>
        </row>
        <row r="166">
          <cell r="B166" t="str">
            <v>Fluxo de Caixa do Fator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-8178.6143751711525</v>
          </cell>
          <cell r="O166">
            <v>-8798.3715978230102</v>
          </cell>
          <cell r="P166">
            <v>-9383.6817083732221</v>
          </cell>
          <cell r="Q166">
            <v>-9929.9919448196088</v>
          </cell>
          <cell r="R166">
            <v>-10432.449537227483</v>
          </cell>
          <cell r="S166">
            <v>-10745.423023344309</v>
          </cell>
          <cell r="T166">
            <v>-11067.785714044638</v>
          </cell>
          <cell r="U166">
            <v>-11399.819285465977</v>
          </cell>
          <cell r="V166">
            <v>-11741.813864029955</v>
          </cell>
          <cell r="W166">
            <v>-12094.068279950852</v>
          </cell>
          <cell r="X166">
            <v>-12456.890328349382</v>
          </cell>
          <cell r="Y166">
            <v>-12830.597038199863</v>
          </cell>
          <cell r="Z166">
            <v>-13215.514949345858</v>
          </cell>
          <cell r="AA166">
            <v>-13611.980397826233</v>
          </cell>
        </row>
        <row r="167">
          <cell r="B167" t="str">
            <v>Somatoria com Projeto Original</v>
          </cell>
          <cell r="F167">
            <v>-16534.230355471744</v>
          </cell>
          <cell r="G167">
            <v>0.18390646773845529</v>
          </cell>
          <cell r="H167">
            <v>-146068.54176000002</v>
          </cell>
          <cell r="I167">
            <v>-163024.19148499999</v>
          </cell>
          <cell r="J167">
            <v>-95881.515604999979</v>
          </cell>
          <cell r="K167">
            <v>39032.087509999998</v>
          </cell>
          <cell r="L167">
            <v>106526.57626999999</v>
          </cell>
          <cell r="M167">
            <v>106644.66430999996</v>
          </cell>
          <cell r="N167">
            <v>100966.81129982883</v>
          </cell>
          <cell r="O167">
            <v>95286.372452176991</v>
          </cell>
          <cell r="P167">
            <v>90878.366471626767</v>
          </cell>
          <cell r="Q167">
            <v>113944.86114018041</v>
          </cell>
          <cell r="R167">
            <v>90572.721652772525</v>
          </cell>
          <cell r="S167">
            <v>125515.1859516557</v>
          </cell>
          <cell r="T167">
            <v>108172.72943095535</v>
          </cell>
          <cell r="U167">
            <v>120347.56543453403</v>
          </cell>
          <cell r="V167">
            <v>110186.40132597006</v>
          </cell>
          <cell r="W167">
            <v>134056.71827504915</v>
          </cell>
          <cell r="X167">
            <v>139783.82472165063</v>
          </cell>
          <cell r="Y167">
            <v>134403.06987180014</v>
          </cell>
          <cell r="Z167">
            <v>133814.71095065415</v>
          </cell>
          <cell r="AA167">
            <v>142175.42409217375</v>
          </cell>
        </row>
        <row r="168">
          <cell r="B168" t="str">
            <v>DIFERENÇA DE RECEITA DA SP-075 X SP-270 - 2</v>
          </cell>
        </row>
        <row r="169">
          <cell r="B169" t="str">
            <v>Fluxo de Caixa do Fator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-769.67909080799984</v>
          </cell>
          <cell r="M169">
            <v>-911.13464840099959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</row>
        <row r="170">
          <cell r="B170" t="str">
            <v>Somatoria com Projeto Original</v>
          </cell>
          <cell r="F170">
            <v>-633.74691018944065</v>
          </cell>
          <cell r="G170">
            <v>0.19292347618797812</v>
          </cell>
          <cell r="H170">
            <v>-146068.54176000002</v>
          </cell>
          <cell r="I170">
            <v>-163024.19148499999</v>
          </cell>
          <cell r="J170">
            <v>-95881.515604999979</v>
          </cell>
          <cell r="K170">
            <v>39032.087509999998</v>
          </cell>
          <cell r="L170">
            <v>105756.89717919199</v>
          </cell>
          <cell r="M170">
            <v>105733.52966159896</v>
          </cell>
          <cell r="N170">
            <v>109145.42567499998</v>
          </cell>
          <cell r="O170">
            <v>104084.74404999999</v>
          </cell>
          <cell r="P170">
            <v>100262.04817999998</v>
          </cell>
          <cell r="Q170">
            <v>123874.85308500002</v>
          </cell>
          <cell r="R170">
            <v>101005.17119000001</v>
          </cell>
          <cell r="S170">
            <v>136260.60897500001</v>
          </cell>
          <cell r="T170">
            <v>119240.515145</v>
          </cell>
          <cell r="U170">
            <v>131747.38472</v>
          </cell>
          <cell r="V170">
            <v>121928.21519000002</v>
          </cell>
          <cell r="W170">
            <v>146150.786555</v>
          </cell>
          <cell r="X170">
            <v>152240.71505</v>
          </cell>
          <cell r="Y170">
            <v>147233.66691</v>
          </cell>
          <cell r="Z170">
            <v>147030.22589999999</v>
          </cell>
          <cell r="AA170">
            <v>155787.40448999999</v>
          </cell>
        </row>
        <row r="171">
          <cell r="B171" t="str">
            <v>DIFERENÇA DE RECEITA PELA POSTERGAÇÃO DA DUPLICAÇÃO</v>
          </cell>
        </row>
        <row r="172">
          <cell r="B172" t="str">
            <v>Fluxo de Caixa do Fator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-304.63454957400012</v>
          </cell>
          <cell r="M172">
            <v>-624.8313331979997</v>
          </cell>
          <cell r="N172">
            <v>-1738.5499235070001</v>
          </cell>
          <cell r="O172">
            <v>-3698.5593759149997</v>
          </cell>
          <cell r="P172">
            <v>-3802.0952919750002</v>
          </cell>
          <cell r="Q172">
            <v>-3908.560388673</v>
          </cell>
          <cell r="R172">
            <v>-3978.9340067759999</v>
          </cell>
          <cell r="S172">
            <v>-4050.607299321</v>
          </cell>
          <cell r="T172">
            <v>-4123.5963672119997</v>
          </cell>
          <cell r="U172">
            <v>-4197.9228756359998</v>
          </cell>
          <cell r="V172">
            <v>-4273.6293262440004</v>
          </cell>
          <cell r="W172">
            <v>-4350.6999732989998</v>
          </cell>
          <cell r="X172">
            <v>-2583.7020314122501</v>
          </cell>
          <cell r="Y172">
            <v>0</v>
          </cell>
          <cell r="Z172">
            <v>0</v>
          </cell>
          <cell r="AA172">
            <v>0</v>
          </cell>
        </row>
        <row r="173">
          <cell r="B173" t="str">
            <v>Somatoria com Projeto Original</v>
          </cell>
          <cell r="F173">
            <v>-5701.1889491448674</v>
          </cell>
          <cell r="G173">
            <v>0.19012072224241236</v>
          </cell>
          <cell r="H173">
            <v>-146068.54176000002</v>
          </cell>
          <cell r="I173">
            <v>-163024.19148499999</v>
          </cell>
          <cell r="J173">
            <v>-95881.515604999979</v>
          </cell>
          <cell r="K173">
            <v>39032.087509999998</v>
          </cell>
          <cell r="L173">
            <v>106221.941720426</v>
          </cell>
          <cell r="M173">
            <v>106019.83297680196</v>
          </cell>
          <cell r="N173">
            <v>107406.87575149297</v>
          </cell>
          <cell r="O173">
            <v>100386.184674085</v>
          </cell>
          <cell r="P173">
            <v>96459.952888024985</v>
          </cell>
          <cell r="Q173">
            <v>119966.29269632703</v>
          </cell>
          <cell r="R173">
            <v>97026.237183224002</v>
          </cell>
          <cell r="S173">
            <v>132210.001675679</v>
          </cell>
          <cell r="T173">
            <v>115116.918777788</v>
          </cell>
          <cell r="U173">
            <v>127549.46184436401</v>
          </cell>
          <cell r="V173">
            <v>117654.58586375602</v>
          </cell>
          <cell r="W173">
            <v>141800.08658170101</v>
          </cell>
          <cell r="X173">
            <v>149657.01301858775</v>
          </cell>
          <cell r="Y173">
            <v>147233.66691</v>
          </cell>
          <cell r="Z173">
            <v>147030.22589999999</v>
          </cell>
          <cell r="AA173">
            <v>155787.40448999999</v>
          </cell>
        </row>
        <row r="174">
          <cell r="B174" t="str">
            <v>DIFERENÇA DE IGPM 2003 - RECEITA REAL</v>
          </cell>
        </row>
        <row r="175">
          <cell r="B175" t="str">
            <v>Fluxo de Caixa do Fator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-1986.205331559705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B176" t="str">
            <v>Somatoria com Projeto Original</v>
          </cell>
          <cell r="F176">
            <v>-688.00404272528317</v>
          </cell>
          <cell r="G176">
            <v>0.19289373267658125</v>
          </cell>
          <cell r="H176">
            <v>-146068.54176000002</v>
          </cell>
          <cell r="I176">
            <v>-163024.19148499999</v>
          </cell>
          <cell r="J176">
            <v>-95881.515604999979</v>
          </cell>
          <cell r="K176">
            <v>39032.087509999998</v>
          </cell>
          <cell r="L176">
            <v>106526.57626999999</v>
          </cell>
          <cell r="M176">
            <v>104658.45897844026</v>
          </cell>
          <cell r="N176">
            <v>109145.42567499998</v>
          </cell>
          <cell r="O176">
            <v>104084.74404999999</v>
          </cell>
          <cell r="P176">
            <v>100262.04817999998</v>
          </cell>
          <cell r="Q176">
            <v>123874.85308500002</v>
          </cell>
          <cell r="R176">
            <v>101005.17119000001</v>
          </cell>
          <cell r="S176">
            <v>136260.60897500001</v>
          </cell>
          <cell r="T176">
            <v>119240.515145</v>
          </cell>
          <cell r="U176">
            <v>131747.38472</v>
          </cell>
          <cell r="V176">
            <v>121928.21519000002</v>
          </cell>
          <cell r="W176">
            <v>146150.786555</v>
          </cell>
          <cell r="X176">
            <v>152240.71505</v>
          </cell>
          <cell r="Y176">
            <v>147233.66691</v>
          </cell>
          <cell r="Z176">
            <v>147030.22589999999</v>
          </cell>
          <cell r="AA176">
            <v>155787.40448999999</v>
          </cell>
        </row>
        <row r="177">
          <cell r="B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</row>
        <row r="179">
          <cell r="B179">
            <v>0</v>
          </cell>
          <cell r="F179">
            <v>5.5798919494794395E-8</v>
          </cell>
          <cell r="G179">
            <v>0.19327037557252341</v>
          </cell>
          <cell r="H179">
            <v>-146068.54176000002</v>
          </cell>
          <cell r="I179">
            <v>-163024.19148499999</v>
          </cell>
          <cell r="J179">
            <v>-95881.515604999979</v>
          </cell>
          <cell r="K179">
            <v>39032.087509999998</v>
          </cell>
          <cell r="L179">
            <v>106526.57626999999</v>
          </cell>
          <cell r="M179">
            <v>106644.66430999996</v>
          </cell>
          <cell r="N179">
            <v>109145.42567499998</v>
          </cell>
          <cell r="O179">
            <v>104084.74404999999</v>
          </cell>
          <cell r="P179">
            <v>100262.04817999998</v>
          </cell>
          <cell r="Q179">
            <v>123874.85308500002</v>
          </cell>
          <cell r="R179">
            <v>101005.17119000001</v>
          </cell>
          <cell r="S179">
            <v>136260.60897500001</v>
          </cell>
          <cell r="T179">
            <v>119240.515145</v>
          </cell>
          <cell r="U179">
            <v>131747.38472</v>
          </cell>
          <cell r="V179">
            <v>121928.21519000002</v>
          </cell>
          <cell r="W179">
            <v>146150.786555</v>
          </cell>
          <cell r="X179">
            <v>152240.71505</v>
          </cell>
          <cell r="Y179">
            <v>147233.66691</v>
          </cell>
          <cell r="Z179">
            <v>147030.22589999999</v>
          </cell>
          <cell r="AA179">
            <v>155787.40448999999</v>
          </cell>
        </row>
        <row r="180">
          <cell r="B180" t="str">
            <v>5ª Adequação - Investimentos</v>
          </cell>
        </row>
        <row r="181">
          <cell r="B181" t="str">
            <v>Fluxo de Caixa do Fator</v>
          </cell>
          <cell r="H181">
            <v>-4.7545707411700278E-3</v>
          </cell>
          <cell r="I181">
            <v>-4.3047690141975181E-2</v>
          </cell>
          <cell r="J181">
            <v>1.2799929911125218E-2</v>
          </cell>
          <cell r="K181">
            <v>-8.8630168811505428E-3</v>
          </cell>
          <cell r="L181">
            <v>-1.6817437248732858E-2</v>
          </cell>
          <cell r="M181">
            <v>49.132733959264968</v>
          </cell>
          <cell r="N181">
            <v>427.42931750932394</v>
          </cell>
          <cell r="O181">
            <v>-1020.9408521737435</v>
          </cell>
          <cell r="P181">
            <v>-24841.842011920169</v>
          </cell>
          <cell r="Q181">
            <v>281.02712509579931</v>
          </cell>
          <cell r="R181">
            <v>12737.234363257021</v>
          </cell>
          <cell r="S181">
            <v>1096.4040134913676</v>
          </cell>
          <cell r="T181">
            <v>4660.7451778745108</v>
          </cell>
          <cell r="U181">
            <v>-324.98927756876861</v>
          </cell>
          <cell r="V181">
            <v>3724.3490021469506</v>
          </cell>
          <cell r="W181">
            <v>12213.988464310578</v>
          </cell>
          <cell r="X181">
            <v>218.38289198839925</v>
          </cell>
          <cell r="Y181">
            <v>-1972.5952578898077</v>
          </cell>
          <cell r="Z181">
            <v>-9043.6600218135482</v>
          </cell>
          <cell r="AA181">
            <v>-1678.9002256918711</v>
          </cell>
        </row>
        <row r="182">
          <cell r="B182" t="str">
            <v>Somatoria com Projeto Original</v>
          </cell>
          <cell r="F182">
            <v>-2176.5888463964843</v>
          </cell>
          <cell r="G182">
            <v>0.19208059764202703</v>
          </cell>
          <cell r="H182">
            <v>-146068.54651457077</v>
          </cell>
          <cell r="I182">
            <v>-163024.23453269014</v>
          </cell>
          <cell r="J182">
            <v>-95881.502805070064</v>
          </cell>
          <cell r="K182">
            <v>39032.078646983115</v>
          </cell>
          <cell r="L182">
            <v>106526.55945256274</v>
          </cell>
          <cell r="M182">
            <v>106693.79704395923</v>
          </cell>
          <cell r="N182">
            <v>109572.8549925093</v>
          </cell>
          <cell r="O182">
            <v>103063.80319782624</v>
          </cell>
          <cell r="P182">
            <v>75420.206168079807</v>
          </cell>
          <cell r="Q182">
            <v>124155.88021009583</v>
          </cell>
          <cell r="R182">
            <v>113742.40555325703</v>
          </cell>
          <cell r="S182">
            <v>137357.01298849139</v>
          </cell>
          <cell r="T182">
            <v>123901.26032287451</v>
          </cell>
          <cell r="U182">
            <v>131422.39544243124</v>
          </cell>
          <cell r="V182">
            <v>125652.56419214697</v>
          </cell>
          <cell r="W182">
            <v>158364.77501931059</v>
          </cell>
          <cell r="X182">
            <v>152459.09794198841</v>
          </cell>
          <cell r="Y182">
            <v>145261.0716521102</v>
          </cell>
          <cell r="Z182">
            <v>137986.56587818643</v>
          </cell>
          <cell r="AA182">
            <v>154108.50426430811</v>
          </cell>
        </row>
        <row r="183">
          <cell r="B183" t="str">
            <v>(=)TOTAL GERAL</v>
          </cell>
        </row>
        <row r="184">
          <cell r="B184" t="str">
            <v>Fluxo de Caixa do Fator</v>
          </cell>
          <cell r="H184">
            <v>72880.728656972409</v>
          </cell>
          <cell r="I184">
            <v>43182.938420708902</v>
          </cell>
          <cell r="J184">
            <v>-26867.98145911465</v>
          </cell>
          <cell r="K184">
            <v>-54253.799452250947</v>
          </cell>
          <cell r="L184">
            <v>-27590.204907618056</v>
          </cell>
          <cell r="M184">
            <v>-23824.962238788314</v>
          </cell>
          <cell r="N184">
            <v>-23668.337725492824</v>
          </cell>
          <cell r="O184">
            <v>-20585.649678384096</v>
          </cell>
          <cell r="P184">
            <v>-43166.356379822537</v>
          </cell>
          <cell r="Q184">
            <v>-31071.171246849914</v>
          </cell>
          <cell r="R184">
            <v>8874.2479573345008</v>
          </cell>
          <cell r="S184">
            <v>-20685.449558033983</v>
          </cell>
          <cell r="T184">
            <v>-21037.716278085281</v>
          </cell>
          <cell r="U184">
            <v>-19007.183132768459</v>
          </cell>
          <cell r="V184">
            <v>-20547.224159948881</v>
          </cell>
          <cell r="W184">
            <v>-47518.715111280973</v>
          </cell>
          <cell r="X184">
            <v>-29488.701121455644</v>
          </cell>
          <cell r="Y184">
            <v>-17280.376560492896</v>
          </cell>
          <cell r="Z184">
            <v>-26827.066549714225</v>
          </cell>
          <cell r="AA184">
            <v>-18750.694073655719</v>
          </cell>
        </row>
        <row r="185">
          <cell r="B185" t="str">
            <v>Somatoria com Projeto Original</v>
          </cell>
          <cell r="F185">
            <v>-9666.8082702298179</v>
          </cell>
          <cell r="G185">
            <v>0.18645436637078908</v>
          </cell>
          <cell r="H185">
            <v>-73187.813103027613</v>
          </cell>
          <cell r="I185">
            <v>-119841.25306429109</v>
          </cell>
          <cell r="J185">
            <v>-122749.49706411464</v>
          </cell>
          <cell r="K185">
            <v>-15221.71194225095</v>
          </cell>
          <cell r="L185">
            <v>78936.371362381935</v>
          </cell>
          <cell r="M185">
            <v>82819.70207121165</v>
          </cell>
          <cell r="N185">
            <v>85477.087949507157</v>
          </cell>
          <cell r="O185">
            <v>83499.094371615894</v>
          </cell>
          <cell r="P185">
            <v>57095.691800177447</v>
          </cell>
          <cell r="Q185">
            <v>92803.681838150107</v>
          </cell>
          <cell r="R185">
            <v>109879.41914733451</v>
          </cell>
          <cell r="S185">
            <v>115575.15941696602</v>
          </cell>
          <cell r="T185">
            <v>98202.798866914716</v>
          </cell>
          <cell r="U185">
            <v>112740.20158723154</v>
          </cell>
          <cell r="V185">
            <v>101380.99103005114</v>
          </cell>
          <cell r="W185">
            <v>98632.071443719033</v>
          </cell>
          <cell r="X185">
            <v>122752.01392854436</v>
          </cell>
          <cell r="Y185">
            <v>129953.29034950711</v>
          </cell>
          <cell r="Z185">
            <v>120203.15935028577</v>
          </cell>
          <cell r="AA185">
            <v>137036.71041634426</v>
          </cell>
        </row>
        <row r="186">
          <cell r="B186" t="str">
            <v>(a) efeitos de cada fator de desequilibrio no fluxo de caixa e na taxa interna de retorno do projeto original</v>
          </cell>
        </row>
        <row r="188">
          <cell r="B188" t="str">
            <v>DEMONSTRATIVO DE RESULTADOS COM FATORES DE DESEQUILIBRIO NO PERIODO CONTRATUAL (MIlhares de Reais)</v>
          </cell>
        </row>
        <row r="190">
          <cell r="B190" t="str">
            <v>DISCRIMINAÇÃO</v>
          </cell>
          <cell r="G190">
            <v>1</v>
          </cell>
          <cell r="H190">
            <v>2</v>
          </cell>
          <cell r="I190">
            <v>3</v>
          </cell>
          <cell r="J190">
            <v>4</v>
          </cell>
          <cell r="K190">
            <v>5</v>
          </cell>
          <cell r="L190">
            <v>6</v>
          </cell>
          <cell r="M190">
            <v>7</v>
          </cell>
          <cell r="N190">
            <v>8</v>
          </cell>
          <cell r="O190">
            <v>9</v>
          </cell>
          <cell r="P190">
            <v>10</v>
          </cell>
          <cell r="Q190">
            <v>11</v>
          </cell>
          <cell r="R190">
            <v>12</v>
          </cell>
          <cell r="S190">
            <v>13</v>
          </cell>
          <cell r="T190">
            <v>14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19</v>
          </cell>
          <cell r="Z190">
            <v>20</v>
          </cell>
          <cell r="AA190" t="str">
            <v>TOTAL</v>
          </cell>
        </row>
        <row r="191">
          <cell r="B191" t="str">
            <v>1 -  RECEITA BRUTA    (1.1)</v>
          </cell>
          <cell r="G191">
            <v>74352</v>
          </cell>
          <cell r="H191">
            <v>99547</v>
          </cell>
          <cell r="I191">
            <v>106637</v>
          </cell>
          <cell r="J191">
            <v>220998</v>
          </cell>
          <cell r="K191">
            <v>229501.11239999998</v>
          </cell>
          <cell r="L191">
            <v>234830.83349270842</v>
          </cell>
          <cell r="M191">
            <v>230516.41174760429</v>
          </cell>
          <cell r="N191">
            <v>233540.70425958713</v>
          </cell>
          <cell r="O191">
            <v>237029.27272684977</v>
          </cell>
          <cell r="P191">
            <v>240676.75116454266</v>
          </cell>
          <cell r="Q191">
            <v>243822.58230852691</v>
          </cell>
          <cell r="R191">
            <v>247362.97268178276</v>
          </cell>
          <cell r="S191">
            <v>250958.19439623621</v>
          </cell>
          <cell r="T191">
            <v>254603.73247612332</v>
          </cell>
          <cell r="U191">
            <v>258301.02239440699</v>
          </cell>
          <cell r="V191">
            <v>262049.58324223923</v>
          </cell>
          <cell r="W191">
            <v>268969.46703550639</v>
          </cell>
          <cell r="X191">
            <v>277327.56110807159</v>
          </cell>
          <cell r="Y191">
            <v>281375.84794131375</v>
          </cell>
          <cell r="Z191">
            <v>285484.52337955317</v>
          </cell>
          <cell r="AA191">
            <v>4537884.5727550527</v>
          </cell>
        </row>
        <row r="192">
          <cell r="B192" t="str">
            <v>1.1 - Operacionais    (1.1.1 + 1.1.2)</v>
          </cell>
          <cell r="G192">
            <v>74352</v>
          </cell>
          <cell r="H192">
            <v>99547</v>
          </cell>
          <cell r="I192">
            <v>106637</v>
          </cell>
          <cell r="J192">
            <v>220998</v>
          </cell>
          <cell r="K192">
            <v>229501.11239999998</v>
          </cell>
          <cell r="L192">
            <v>234830.83349270842</v>
          </cell>
          <cell r="M192">
            <v>230516.41174760429</v>
          </cell>
          <cell r="N192">
            <v>233540.70425958713</v>
          </cell>
          <cell r="O192">
            <v>237029.27272684977</v>
          </cell>
          <cell r="P192">
            <v>240676.75116454266</v>
          </cell>
          <cell r="Q192">
            <v>243822.58230852691</v>
          </cell>
          <cell r="R192">
            <v>247362.97268178276</v>
          </cell>
          <cell r="S192">
            <v>250958.19439623621</v>
          </cell>
          <cell r="T192">
            <v>254603.73247612332</v>
          </cell>
          <cell r="U192">
            <v>258301.02239440699</v>
          </cell>
          <cell r="V192">
            <v>262049.58324223923</v>
          </cell>
          <cell r="W192">
            <v>268969.46703550639</v>
          </cell>
          <cell r="X192">
            <v>277327.56110807159</v>
          </cell>
          <cell r="Y192">
            <v>281375.84794131375</v>
          </cell>
          <cell r="Z192">
            <v>285484.52337955317</v>
          </cell>
          <cell r="AA192">
            <v>4537884.5727550527</v>
          </cell>
        </row>
        <row r="193">
          <cell r="B193" t="str">
            <v>1.1.1 - Receitas de  Pedágios    (Transp. Qd.2.1.1.2)</v>
          </cell>
          <cell r="G193">
            <v>73430</v>
          </cell>
          <cell r="H193">
            <v>96402</v>
          </cell>
          <cell r="I193">
            <v>98799</v>
          </cell>
          <cell r="J193">
            <v>213157</v>
          </cell>
          <cell r="K193">
            <v>221357.11239999998</v>
          </cell>
          <cell r="L193">
            <v>226683.83349270842</v>
          </cell>
          <cell r="M193">
            <v>222366.41174760429</v>
          </cell>
          <cell r="N193">
            <v>225387.70425958713</v>
          </cell>
          <cell r="O193">
            <v>228873.27272684977</v>
          </cell>
          <cell r="P193">
            <v>232517.75116454266</v>
          </cell>
          <cell r="Q193">
            <v>235660.58230852691</v>
          </cell>
          <cell r="R193">
            <v>239197.97268178276</v>
          </cell>
          <cell r="S193">
            <v>242790.19439623621</v>
          </cell>
          <cell r="T193">
            <v>246432.73247612332</v>
          </cell>
          <cell r="U193">
            <v>250127.02239440699</v>
          </cell>
          <cell r="V193">
            <v>253872.58324223923</v>
          </cell>
          <cell r="W193">
            <v>260789.46703550639</v>
          </cell>
          <cell r="X193">
            <v>269144.56110807159</v>
          </cell>
          <cell r="Y193">
            <v>273189.84794131375</v>
          </cell>
          <cell r="Z193">
            <v>277295.52337955317</v>
          </cell>
          <cell r="AA193">
            <v>4387474.5727550527</v>
          </cell>
        </row>
        <row r="194">
          <cell r="B194" t="str">
            <v>1.1.2 - Outras Receitas Operacionais    (calculado 2.1.2.)</v>
          </cell>
          <cell r="G194">
            <v>922</v>
          </cell>
          <cell r="H194">
            <v>3145</v>
          </cell>
          <cell r="I194">
            <v>7838</v>
          </cell>
          <cell r="J194">
            <v>7841</v>
          </cell>
          <cell r="K194">
            <v>8144</v>
          </cell>
          <cell r="L194">
            <v>8147.0000000000009</v>
          </cell>
          <cell r="M194">
            <v>8150</v>
          </cell>
          <cell r="N194">
            <v>8153</v>
          </cell>
          <cell r="O194">
            <v>8156</v>
          </cell>
          <cell r="P194">
            <v>8159</v>
          </cell>
          <cell r="Q194">
            <v>8162</v>
          </cell>
          <cell r="R194">
            <v>8165</v>
          </cell>
          <cell r="S194">
            <v>8168</v>
          </cell>
          <cell r="T194">
            <v>8170.9999999999991</v>
          </cell>
          <cell r="U194">
            <v>8174</v>
          </cell>
          <cell r="V194">
            <v>8177</v>
          </cell>
          <cell r="W194">
            <v>8180</v>
          </cell>
          <cell r="X194">
            <v>8183</v>
          </cell>
          <cell r="Y194">
            <v>8186.0000000000009</v>
          </cell>
          <cell r="Z194">
            <v>8189</v>
          </cell>
          <cell r="AA194">
            <v>150410</v>
          </cell>
        </row>
        <row r="195">
          <cell r="B195" t="str">
            <v>2 -  DEDUÇÕES DA RECEITA    (2.1)</v>
          </cell>
          <cell r="G195">
            <v>3457.3679999999999</v>
          </cell>
          <cell r="H195">
            <v>4628.9354999999996</v>
          </cell>
          <cell r="I195">
            <v>4958.6204999999991</v>
          </cell>
          <cell r="J195">
            <v>10276.406999999999</v>
          </cell>
          <cell r="K195">
            <v>10671.801726600001</v>
          </cell>
          <cell r="L195">
            <v>11063.396787475691</v>
          </cell>
          <cell r="M195">
            <v>19190.083929921766</v>
          </cell>
          <cell r="N195">
            <v>19875.150918454288</v>
          </cell>
          <cell r="O195">
            <v>20176.792090872506</v>
          </cell>
          <cell r="P195">
            <v>20492.178975732942</v>
          </cell>
          <cell r="Q195">
            <v>20764.173369687582</v>
          </cell>
          <cell r="R195">
            <v>21070.297136974208</v>
          </cell>
          <cell r="S195">
            <v>21381.163815274434</v>
          </cell>
          <cell r="T195">
            <v>21696.382859184665</v>
          </cell>
          <cell r="U195">
            <v>22016.078437116201</v>
          </cell>
          <cell r="V195">
            <v>22340.208950453693</v>
          </cell>
          <cell r="W195">
            <v>22938.658898571306</v>
          </cell>
          <cell r="X195">
            <v>23661.514035848195</v>
          </cell>
          <cell r="Y195">
            <v>24011.570846923642</v>
          </cell>
          <cell r="Z195">
            <v>24366.851272331354</v>
          </cell>
          <cell r="AA195">
            <v>349037.6350514224</v>
          </cell>
        </row>
        <row r="196">
          <cell r="B196" t="str">
            <v>2.1 - Tributos sobre Faturamento    (2.1.1+ .... + 2.1.4)</v>
          </cell>
          <cell r="G196">
            <v>3457.3679999999999</v>
          </cell>
          <cell r="H196">
            <v>4628.9354999999996</v>
          </cell>
          <cell r="I196">
            <v>4958.6204999999991</v>
          </cell>
          <cell r="J196">
            <v>10276.406999999999</v>
          </cell>
          <cell r="K196">
            <v>10671.801726600001</v>
          </cell>
          <cell r="L196">
            <v>11063.396787475691</v>
          </cell>
          <cell r="M196">
            <v>19190.083929921766</v>
          </cell>
          <cell r="N196">
            <v>19875.150918454288</v>
          </cell>
          <cell r="O196">
            <v>20176.792090872506</v>
          </cell>
          <cell r="P196">
            <v>20492.178975732942</v>
          </cell>
          <cell r="Q196">
            <v>20764.173369687582</v>
          </cell>
          <cell r="R196">
            <v>21070.297136974208</v>
          </cell>
          <cell r="S196">
            <v>21381.163815274434</v>
          </cell>
          <cell r="T196">
            <v>21696.382859184665</v>
          </cell>
          <cell r="U196">
            <v>22016.078437116201</v>
          </cell>
          <cell r="V196">
            <v>22340.208950453693</v>
          </cell>
          <cell r="W196">
            <v>22938.658898571306</v>
          </cell>
          <cell r="X196">
            <v>23661.514035848195</v>
          </cell>
          <cell r="Y196">
            <v>24011.570846923642</v>
          </cell>
          <cell r="Z196">
            <v>24366.851272331354</v>
          </cell>
          <cell r="AA196">
            <v>349037.6350514224</v>
          </cell>
        </row>
        <row r="197">
          <cell r="B197" t="str">
            <v>2.1.1 - I.S.S    (transp. Qd  1.3.)</v>
          </cell>
          <cell r="G197">
            <v>1487.04</v>
          </cell>
          <cell r="H197">
            <v>1990.94</v>
          </cell>
          <cell r="I197">
            <v>2132.7399999999998</v>
          </cell>
          <cell r="J197">
            <v>4419.96</v>
          </cell>
          <cell r="K197">
            <v>4590.0222480000002</v>
          </cell>
          <cell r="L197">
            <v>4804.4389424027304</v>
          </cell>
          <cell r="M197">
            <v>11003.362572695711</v>
          </cell>
          <cell r="N197">
            <v>11432.445212979357</v>
          </cell>
          <cell r="O197">
            <v>11606.78363634249</v>
          </cell>
          <cell r="P197">
            <v>11789.067558227134</v>
          </cell>
          <cell r="Q197">
            <v>11946.269115426347</v>
          </cell>
          <cell r="R197">
            <v>12123.198634089138</v>
          </cell>
          <cell r="S197">
            <v>12302.869719811812</v>
          </cell>
          <cell r="T197">
            <v>12485.056623806166</v>
          </cell>
          <cell r="U197">
            <v>12669.831119720349</v>
          </cell>
          <cell r="V197">
            <v>12857.169162111961</v>
          </cell>
          <cell r="W197">
            <v>13203.073351775321</v>
          </cell>
          <cell r="X197">
            <v>13620.888055403582</v>
          </cell>
          <cell r="Y197">
            <v>13823.212397065688</v>
          </cell>
          <cell r="Z197">
            <v>14028.55616897766</v>
          </cell>
          <cell r="AA197">
            <v>194316.92451883544</v>
          </cell>
        </row>
        <row r="198">
          <cell r="B198" t="str">
            <v>2.1.2 - Cofins    (transp. Qd 1.3.)</v>
          </cell>
          <cell r="G198">
            <v>1487.04</v>
          </cell>
          <cell r="H198">
            <v>1990.94</v>
          </cell>
          <cell r="I198">
            <v>2132.7399999999998</v>
          </cell>
          <cell r="J198">
            <v>4419.96</v>
          </cell>
          <cell r="K198">
            <v>4590.0222480000002</v>
          </cell>
          <cell r="L198">
            <v>4732.557427370356</v>
          </cell>
          <cell r="M198">
            <v>6741.3396808666266</v>
          </cell>
          <cell r="N198">
            <v>6924.6911277876143</v>
          </cell>
          <cell r="O198">
            <v>7029.3181818054927</v>
          </cell>
          <cell r="P198">
            <v>7138.7125349362805</v>
          </cell>
          <cell r="Q198">
            <v>7233.0574692558084</v>
          </cell>
          <cell r="R198">
            <v>7339.2391804534827</v>
          </cell>
          <cell r="S198">
            <v>7447.0658318870856</v>
          </cell>
          <cell r="T198">
            <v>7556.401974283699</v>
          </cell>
          <cell r="U198">
            <v>7667.2906718322083</v>
          </cell>
          <cell r="V198">
            <v>7779.7174972671764</v>
          </cell>
          <cell r="W198">
            <v>7987.2840110651914</v>
          </cell>
          <cell r="X198">
            <v>8237.9968332421486</v>
          </cell>
          <cell r="Y198">
            <v>8359.4154382394117</v>
          </cell>
          <cell r="Z198">
            <v>8482.6457013865966</v>
          </cell>
          <cell r="AA198">
            <v>125277.43580967917</v>
          </cell>
        </row>
        <row r="199">
          <cell r="B199" t="str">
            <v>2.1.3 - Pis / Pasep    (transp. Qd 1.3.)</v>
          </cell>
          <cell r="G199">
            <v>483.28799999999995</v>
          </cell>
          <cell r="H199">
            <v>647.05549999999994</v>
          </cell>
          <cell r="I199">
            <v>693.14049999999997</v>
          </cell>
          <cell r="J199">
            <v>1436.4869999999999</v>
          </cell>
          <cell r="K199">
            <v>1491.7572306</v>
          </cell>
          <cell r="L199">
            <v>1526.400417702605</v>
          </cell>
          <cell r="M199">
            <v>1445.381676359428</v>
          </cell>
          <cell r="N199">
            <v>1518.0145776873164</v>
          </cell>
          <cell r="O199">
            <v>1540.6902727245233</v>
          </cell>
          <cell r="P199">
            <v>1564.3988825695271</v>
          </cell>
          <cell r="Q199">
            <v>1584.8467850054251</v>
          </cell>
          <cell r="R199">
            <v>1607.8593224315878</v>
          </cell>
          <cell r="S199">
            <v>1631.2282635755355</v>
          </cell>
          <cell r="T199">
            <v>1654.9242610948011</v>
          </cell>
          <cell r="U199">
            <v>1678.9566455636455</v>
          </cell>
          <cell r="V199">
            <v>1703.3222910745549</v>
          </cell>
          <cell r="W199">
            <v>1748.3015357307916</v>
          </cell>
          <cell r="X199">
            <v>1802.629147202465</v>
          </cell>
          <cell r="Y199">
            <v>1828.9430116185392</v>
          </cell>
          <cell r="Z199">
            <v>1855.6494019670954</v>
          </cell>
          <cell r="AA199">
            <v>29443.274722907838</v>
          </cell>
        </row>
        <row r="200">
          <cell r="B200" t="str">
            <v>2.1.4 - CPMF    (transp Qd 1.3.)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</row>
        <row r="201">
          <cell r="B201" t="str">
            <v>3 -  RECEITA LIQUIDA    (1 - 2)</v>
          </cell>
          <cell r="G201">
            <v>70894.631999999998</v>
          </cell>
          <cell r="H201">
            <v>94918.064500000008</v>
          </cell>
          <cell r="I201">
            <v>101678.3795</v>
          </cell>
          <cell r="J201">
            <v>210721.59299999999</v>
          </cell>
          <cell r="K201">
            <v>218829.31067339997</v>
          </cell>
          <cell r="L201">
            <v>223767.43670523274</v>
          </cell>
          <cell r="M201">
            <v>211326.32781768253</v>
          </cell>
          <cell r="N201">
            <v>213665.55334113285</v>
          </cell>
          <cell r="O201">
            <v>216852.48063597726</v>
          </cell>
          <cell r="P201">
            <v>220184.57218880972</v>
          </cell>
          <cell r="Q201">
            <v>223058.40893883933</v>
          </cell>
          <cell r="R201">
            <v>226292.67554480856</v>
          </cell>
          <cell r="S201">
            <v>229577.03058096179</v>
          </cell>
          <cell r="T201">
            <v>232907.34961693865</v>
          </cell>
          <cell r="U201">
            <v>236284.94395729079</v>
          </cell>
          <cell r="V201">
            <v>239709.37429178553</v>
          </cell>
          <cell r="W201">
            <v>246030.80813693508</v>
          </cell>
          <cell r="X201">
            <v>253666.04707222339</v>
          </cell>
          <cell r="Y201">
            <v>257364.27709439013</v>
          </cell>
          <cell r="Z201">
            <v>261117.67210722182</v>
          </cell>
          <cell r="AA201">
            <v>4188846.9377036304</v>
          </cell>
        </row>
        <row r="202">
          <cell r="B202" t="str">
            <v>4 -  DESPESAS    (4.1)</v>
          </cell>
          <cell r="G202">
            <v>56958.214179615381</v>
          </cell>
          <cell r="H202">
            <v>78419.906818825373</v>
          </cell>
          <cell r="I202">
            <v>89364.985024705675</v>
          </cell>
          <cell r="J202">
            <v>101777.0051740217</v>
          </cell>
          <cell r="K202">
            <v>106500.71432268093</v>
          </cell>
          <cell r="L202">
            <v>108759.88472509553</v>
          </cell>
          <cell r="M202">
            <v>104284.7709688094</v>
          </cell>
          <cell r="N202">
            <v>101727.72783768243</v>
          </cell>
          <cell r="O202">
            <v>105144.03123900748</v>
          </cell>
          <cell r="P202">
            <v>108712.23716354033</v>
          </cell>
          <cell r="Q202">
            <v>119029.31275247855</v>
          </cell>
          <cell r="R202">
            <v>119113.69745930994</v>
          </cell>
          <cell r="S202">
            <v>119047.71608359212</v>
          </cell>
          <cell r="T202">
            <v>120652.59866587407</v>
          </cell>
          <cell r="U202">
            <v>125257.38797551821</v>
          </cell>
          <cell r="V202">
            <v>137025.23193219703</v>
          </cell>
          <cell r="W202">
            <v>147601.54451624458</v>
          </cell>
          <cell r="X202">
            <v>152614.86723866261</v>
          </cell>
          <cell r="Y202">
            <v>162776.11761464371</v>
          </cell>
          <cell r="Z202">
            <v>190844.88185366627</v>
          </cell>
          <cell r="AA202">
            <v>2355612.8335461714</v>
          </cell>
        </row>
        <row r="203">
          <cell r="B203" t="str">
            <v>4.1 - Operacionais    (4.1.1+ .... + 4.1.10)</v>
          </cell>
          <cell r="G203">
            <v>56958.214179615381</v>
          </cell>
          <cell r="H203">
            <v>78419.906818825373</v>
          </cell>
          <cell r="I203">
            <v>89364.985024705675</v>
          </cell>
          <cell r="J203">
            <v>101777.0051740217</v>
          </cell>
          <cell r="K203">
            <v>106500.71432268093</v>
          </cell>
          <cell r="L203">
            <v>108759.88472509553</v>
          </cell>
          <cell r="M203">
            <v>104284.7709688094</v>
          </cell>
          <cell r="N203">
            <v>101727.72783768243</v>
          </cell>
          <cell r="O203">
            <v>105144.03123900748</v>
          </cell>
          <cell r="P203">
            <v>108712.23716354033</v>
          </cell>
          <cell r="Q203">
            <v>119029.31275247855</v>
          </cell>
          <cell r="R203">
            <v>119113.69745930994</v>
          </cell>
          <cell r="S203">
            <v>119047.71608359212</v>
          </cell>
          <cell r="T203">
            <v>120652.59866587407</v>
          </cell>
          <cell r="U203">
            <v>125257.38797551821</v>
          </cell>
          <cell r="V203">
            <v>137025.23193219703</v>
          </cell>
          <cell r="W203">
            <v>147601.54451624458</v>
          </cell>
          <cell r="X203">
            <v>152614.86723866261</v>
          </cell>
          <cell r="Y203">
            <v>162776.11761464371</v>
          </cell>
          <cell r="Z203">
            <v>190844.88185366627</v>
          </cell>
          <cell r="AA203">
            <v>2355612.8335461714</v>
          </cell>
        </row>
        <row r="204">
          <cell r="B204" t="str">
            <v>4.1.1  -  Pessoal e Administradores    (Transp. Qd. 1.3.)</v>
          </cell>
          <cell r="G204">
            <v>20034</v>
          </cell>
          <cell r="H204">
            <v>27971</v>
          </cell>
          <cell r="I204">
            <v>31249</v>
          </cell>
          <cell r="J204">
            <v>34297</v>
          </cell>
          <cell r="K204">
            <v>34048</v>
          </cell>
          <cell r="L204">
            <v>34047</v>
          </cell>
          <cell r="M204">
            <v>34048</v>
          </cell>
          <cell r="N204">
            <v>34047</v>
          </cell>
          <cell r="O204">
            <v>34048</v>
          </cell>
          <cell r="P204">
            <v>34047</v>
          </cell>
          <cell r="Q204">
            <v>34048</v>
          </cell>
          <cell r="R204">
            <v>34047</v>
          </cell>
          <cell r="S204">
            <v>34048</v>
          </cell>
          <cell r="T204">
            <v>34047</v>
          </cell>
          <cell r="U204">
            <v>34048</v>
          </cell>
          <cell r="V204">
            <v>34047</v>
          </cell>
          <cell r="W204">
            <v>34047</v>
          </cell>
          <cell r="X204">
            <v>34047</v>
          </cell>
          <cell r="Y204">
            <v>34047</v>
          </cell>
          <cell r="Z204">
            <v>34047</v>
          </cell>
          <cell r="AA204">
            <v>658309</v>
          </cell>
        </row>
        <row r="205">
          <cell r="B205" t="str">
            <v>4.1.2  -  Conservação de Rotina    (Transp. Qd. 1.3.)</v>
          </cell>
          <cell r="G205">
            <v>2691</v>
          </cell>
          <cell r="H205">
            <v>5382</v>
          </cell>
          <cell r="I205">
            <v>5457</v>
          </cell>
          <cell r="J205">
            <v>5560</v>
          </cell>
          <cell r="K205">
            <v>6466</v>
          </cell>
          <cell r="L205">
            <v>6466</v>
          </cell>
          <cell r="M205">
            <v>6466</v>
          </cell>
          <cell r="N205">
            <v>6466</v>
          </cell>
          <cell r="O205">
            <v>6997</v>
          </cell>
          <cell r="P205">
            <v>6997</v>
          </cell>
          <cell r="Q205">
            <v>6997</v>
          </cell>
          <cell r="R205">
            <v>6997</v>
          </cell>
          <cell r="S205">
            <v>6997</v>
          </cell>
          <cell r="T205">
            <v>6997</v>
          </cell>
          <cell r="U205">
            <v>6997</v>
          </cell>
          <cell r="V205">
            <v>6997</v>
          </cell>
          <cell r="W205">
            <v>6997</v>
          </cell>
          <cell r="X205">
            <v>6997</v>
          </cell>
          <cell r="Y205">
            <v>6997</v>
          </cell>
          <cell r="Z205">
            <v>6997</v>
          </cell>
          <cell r="AA205">
            <v>128918</v>
          </cell>
        </row>
        <row r="206">
          <cell r="B206" t="str">
            <v>4.1.3  -  Consumo    (Transp. Qd. 1.3.)</v>
          </cell>
          <cell r="G206">
            <v>925</v>
          </cell>
          <cell r="H206">
            <v>987</v>
          </cell>
          <cell r="I206">
            <v>1000</v>
          </cell>
          <cell r="J206">
            <v>1135</v>
          </cell>
          <cell r="K206">
            <v>1135</v>
          </cell>
          <cell r="L206">
            <v>1135</v>
          </cell>
          <cell r="M206">
            <v>1135</v>
          </cell>
          <cell r="N206">
            <v>1135</v>
          </cell>
          <cell r="O206">
            <v>1135</v>
          </cell>
          <cell r="P206">
            <v>1135</v>
          </cell>
          <cell r="Q206">
            <v>1135</v>
          </cell>
          <cell r="R206">
            <v>1135</v>
          </cell>
          <cell r="S206">
            <v>1135</v>
          </cell>
          <cell r="T206">
            <v>1135</v>
          </cell>
          <cell r="U206">
            <v>1135</v>
          </cell>
          <cell r="V206">
            <v>1135</v>
          </cell>
          <cell r="W206">
            <v>1135</v>
          </cell>
          <cell r="X206">
            <v>1135</v>
          </cell>
          <cell r="Y206">
            <v>1135</v>
          </cell>
          <cell r="Z206">
            <v>1135</v>
          </cell>
          <cell r="AA206">
            <v>22207</v>
          </cell>
        </row>
        <row r="207">
          <cell r="B207" t="str">
            <v>4.1.4  -  Transportes    (Transp. Qd. 1.3.)</v>
          </cell>
          <cell r="G207">
            <v>2399</v>
          </cell>
          <cell r="H207">
            <v>4565</v>
          </cell>
          <cell r="I207">
            <v>4981</v>
          </cell>
          <cell r="J207">
            <v>5230</v>
          </cell>
          <cell r="K207">
            <v>5306</v>
          </cell>
          <cell r="L207">
            <v>5307</v>
          </cell>
          <cell r="M207">
            <v>5306</v>
          </cell>
          <cell r="N207">
            <v>5307</v>
          </cell>
          <cell r="O207">
            <v>5306</v>
          </cell>
          <cell r="P207">
            <v>5307</v>
          </cell>
          <cell r="Q207">
            <v>5306</v>
          </cell>
          <cell r="R207">
            <v>5307</v>
          </cell>
          <cell r="S207">
            <v>5306</v>
          </cell>
          <cell r="T207">
            <v>5307</v>
          </cell>
          <cell r="U207">
            <v>5306</v>
          </cell>
          <cell r="V207">
            <v>5307</v>
          </cell>
          <cell r="W207">
            <v>5306</v>
          </cell>
          <cell r="X207">
            <v>5307</v>
          </cell>
          <cell r="Y207">
            <v>5306</v>
          </cell>
          <cell r="Z207">
            <v>5306</v>
          </cell>
          <cell r="AA207">
            <v>102078</v>
          </cell>
        </row>
        <row r="208">
          <cell r="B208" t="str">
            <v>4.1.5  -  Diversas    (Transp. Qd. 1.3.)</v>
          </cell>
          <cell r="G208">
            <v>3376</v>
          </cell>
          <cell r="H208">
            <v>4638</v>
          </cell>
          <cell r="I208">
            <v>4059</v>
          </cell>
          <cell r="J208">
            <v>2441</v>
          </cell>
          <cell r="K208">
            <v>1745</v>
          </cell>
          <cell r="L208">
            <v>1745</v>
          </cell>
          <cell r="M208">
            <v>1745</v>
          </cell>
          <cell r="N208">
            <v>1745</v>
          </cell>
          <cell r="O208">
            <v>1745</v>
          </cell>
          <cell r="P208">
            <v>1745</v>
          </cell>
          <cell r="Q208">
            <v>1745</v>
          </cell>
          <cell r="R208">
            <v>1745</v>
          </cell>
          <cell r="S208">
            <v>1745</v>
          </cell>
          <cell r="T208">
            <v>1745</v>
          </cell>
          <cell r="U208">
            <v>1745</v>
          </cell>
          <cell r="V208">
            <v>1745</v>
          </cell>
          <cell r="W208">
            <v>1745</v>
          </cell>
          <cell r="X208">
            <v>1745</v>
          </cell>
          <cell r="Y208">
            <v>1745</v>
          </cell>
          <cell r="Z208">
            <v>1745</v>
          </cell>
          <cell r="AA208">
            <v>42434</v>
          </cell>
        </row>
        <row r="209">
          <cell r="B209" t="str">
            <v>4.1.6  -  Depreciação/Amortização    (Transp. Qd. 1.3.)</v>
          </cell>
          <cell r="G209">
            <v>2664.2541796153846</v>
          </cell>
          <cell r="H209">
            <v>9402.0968188253628</v>
          </cell>
          <cell r="I209">
            <v>17123.475024705673</v>
          </cell>
          <cell r="J209">
            <v>24333.665174021691</v>
          </cell>
          <cell r="K209">
            <v>28827.280950680914</v>
          </cell>
          <cell r="L209">
            <v>30952.55972031429</v>
          </cell>
          <cell r="M209">
            <v>32879.566282379776</v>
          </cell>
          <cell r="N209">
            <v>34592.2279404664</v>
          </cell>
          <cell r="O209">
            <v>37253.858743852506</v>
          </cell>
          <cell r="P209">
            <v>40757.640315254546</v>
          </cell>
          <cell r="Q209">
            <v>42325.252897664504</v>
          </cell>
          <cell r="R209">
            <v>40618.408278856456</v>
          </cell>
          <cell r="S209">
            <v>40461.570251705038</v>
          </cell>
          <cell r="T209">
            <v>41994.086691590368</v>
          </cell>
          <cell r="U209">
            <v>46516.957303686017</v>
          </cell>
          <cell r="V209">
            <v>58215.344434929844</v>
          </cell>
          <cell r="W209">
            <v>68605.060505179383</v>
          </cell>
          <cell r="X209">
            <v>73382.640405420461</v>
          </cell>
          <cell r="Y209">
            <v>83447.442176404293</v>
          </cell>
          <cell r="Z209">
            <v>111414.94615227968</v>
          </cell>
          <cell r="AA209">
            <v>865768.33424783242</v>
          </cell>
        </row>
        <row r="210">
          <cell r="B210" t="str">
            <v>4.1.7  -  Seguros    (transp. Qd 1.3.)</v>
          </cell>
          <cell r="G210">
            <v>910</v>
          </cell>
          <cell r="H210">
            <v>910</v>
          </cell>
          <cell r="I210">
            <v>910</v>
          </cell>
          <cell r="J210">
            <v>910</v>
          </cell>
          <cell r="K210">
            <v>910</v>
          </cell>
          <cell r="L210">
            <v>910</v>
          </cell>
          <cell r="M210">
            <v>910</v>
          </cell>
          <cell r="N210">
            <v>910</v>
          </cell>
          <cell r="O210">
            <v>910</v>
          </cell>
          <cell r="P210">
            <v>910</v>
          </cell>
          <cell r="Q210">
            <v>910</v>
          </cell>
          <cell r="R210">
            <v>910</v>
          </cell>
          <cell r="S210">
            <v>910</v>
          </cell>
          <cell r="T210">
            <v>910</v>
          </cell>
          <cell r="U210">
            <v>910</v>
          </cell>
          <cell r="V210">
            <v>910</v>
          </cell>
          <cell r="W210">
            <v>910</v>
          </cell>
          <cell r="X210">
            <v>910</v>
          </cell>
          <cell r="Y210">
            <v>910</v>
          </cell>
          <cell r="Z210">
            <v>910</v>
          </cell>
          <cell r="AA210">
            <v>18200</v>
          </cell>
        </row>
        <row r="211">
          <cell r="B211" t="str">
            <v xml:space="preserve">4.1.8  -  Garantias  (transp. Qd 1.3.)  </v>
          </cell>
          <cell r="G211">
            <v>2478</v>
          </cell>
          <cell r="H211">
            <v>2328</v>
          </cell>
          <cell r="I211">
            <v>2136</v>
          </cell>
          <cell r="J211">
            <v>1990</v>
          </cell>
          <cell r="K211">
            <v>1928</v>
          </cell>
          <cell r="L211">
            <v>1902</v>
          </cell>
          <cell r="M211">
            <v>1873</v>
          </cell>
          <cell r="N211">
            <v>1843</v>
          </cell>
          <cell r="O211">
            <v>1804</v>
          </cell>
          <cell r="P211">
            <v>1759</v>
          </cell>
          <cell r="Q211">
            <v>1734</v>
          </cell>
          <cell r="R211">
            <v>1683</v>
          </cell>
          <cell r="S211">
            <v>1666</v>
          </cell>
          <cell r="T211">
            <v>1629</v>
          </cell>
          <cell r="U211">
            <v>1600</v>
          </cell>
          <cell r="V211">
            <v>1557</v>
          </cell>
          <cell r="W211">
            <v>1537</v>
          </cell>
          <cell r="X211">
            <v>1521</v>
          </cell>
          <cell r="Y211">
            <v>1497</v>
          </cell>
          <cell r="Z211">
            <v>1467</v>
          </cell>
          <cell r="AA211">
            <v>35932</v>
          </cell>
        </row>
        <row r="212">
          <cell r="B212" t="str">
            <v xml:space="preserve">4.1.9  -  Parc.Variável da Concessão   </v>
          </cell>
          <cell r="G212">
            <v>2230.56</v>
          </cell>
          <cell r="H212">
            <v>2986.41</v>
          </cell>
          <cell r="I212">
            <v>3199.11</v>
          </cell>
          <cell r="J212">
            <v>6629.94</v>
          </cell>
          <cell r="K212">
            <v>6885.0333720000008</v>
          </cell>
          <cell r="L212">
            <v>7044.9250047812529</v>
          </cell>
          <cell r="M212">
            <v>6915.4923524281276</v>
          </cell>
          <cell r="N212">
            <v>7006.221127787614</v>
          </cell>
          <cell r="O212">
            <v>7110.8781818054922</v>
          </cell>
          <cell r="P212">
            <v>7220.3025349362797</v>
          </cell>
          <cell r="Q212">
            <v>7314.6774692558083</v>
          </cell>
          <cell r="R212">
            <v>7420.8891804534815</v>
          </cell>
          <cell r="S212">
            <v>7528.7458318870858</v>
          </cell>
          <cell r="T212">
            <v>7638.1119742837</v>
          </cell>
          <cell r="U212">
            <v>7749.0306718322099</v>
          </cell>
          <cell r="V212">
            <v>7861.4874972671769</v>
          </cell>
          <cell r="W212">
            <v>8069.0840110651907</v>
          </cell>
          <cell r="X212">
            <v>8319.8268332421449</v>
          </cell>
          <cell r="Y212">
            <v>8441.2754382394123</v>
          </cell>
          <cell r="Z212">
            <v>8564.5357013865942</v>
          </cell>
          <cell r="AA212">
            <v>136136.53718265161</v>
          </cell>
        </row>
        <row r="213">
          <cell r="B213" t="str">
            <v xml:space="preserve">4.1.10 - Parcela Fixa da Concessão   </v>
          </cell>
          <cell r="G213">
            <v>19250.400000000001</v>
          </cell>
          <cell r="H213">
            <v>19250.400000000001</v>
          </cell>
          <cell r="I213">
            <v>19250.400000000001</v>
          </cell>
          <cell r="J213">
            <v>19250.400000000001</v>
          </cell>
          <cell r="K213">
            <v>19250.400000000001</v>
          </cell>
          <cell r="L213">
            <v>19250.400000000001</v>
          </cell>
          <cell r="M213">
            <v>13006.712334001502</v>
          </cell>
          <cell r="N213">
            <v>8676.2787694284016</v>
          </cell>
          <cell r="O213">
            <v>8834.294313349501</v>
          </cell>
          <cell r="P213">
            <v>8834.294313349501</v>
          </cell>
          <cell r="Q213">
            <v>17514.382385558252</v>
          </cell>
          <cell r="R213">
            <v>19250.400000000001</v>
          </cell>
          <cell r="S213">
            <v>19250.400000000001</v>
          </cell>
          <cell r="T213">
            <v>19250.400000000001</v>
          </cell>
          <cell r="U213">
            <v>19250.400000000001</v>
          </cell>
          <cell r="V213">
            <v>19250.400000000001</v>
          </cell>
          <cell r="W213">
            <v>19250.400000000001</v>
          </cell>
          <cell r="X213">
            <v>19250.400000000001</v>
          </cell>
          <cell r="Y213">
            <v>19250.400000000001</v>
          </cell>
          <cell r="Z213">
            <v>19258.400000000001</v>
          </cell>
          <cell r="AA213">
            <v>345629.9621156872</v>
          </cell>
        </row>
        <row r="214">
          <cell r="B214" t="str">
            <v>5 -  RESULTADO BRUTO OPERACIONAL     (3 - 4)</v>
          </cell>
          <cell r="G214">
            <v>13936.417820384617</v>
          </cell>
          <cell r="H214">
            <v>16498.157681174634</v>
          </cell>
          <cell r="I214">
            <v>12313.394475294321</v>
          </cell>
          <cell r="J214">
            <v>108944.58782597829</v>
          </cell>
          <cell r="K214">
            <v>112328.59635071905</v>
          </cell>
          <cell r="L214">
            <v>115007.55198013721</v>
          </cell>
          <cell r="M214">
            <v>107041.55684887312</v>
          </cell>
          <cell r="N214">
            <v>111937.82550345043</v>
          </cell>
          <cell r="O214">
            <v>111708.44939696978</v>
          </cell>
          <cell r="P214">
            <v>111472.33502526939</v>
          </cell>
          <cell r="Q214">
            <v>104029.09618636078</v>
          </cell>
          <cell r="R214">
            <v>107178.97808549862</v>
          </cell>
          <cell r="S214">
            <v>110529.31449736966</v>
          </cell>
          <cell r="T214">
            <v>112254.75095106458</v>
          </cell>
          <cell r="U214">
            <v>111027.55598177257</v>
          </cell>
          <cell r="V214">
            <v>102684.1423595885</v>
          </cell>
          <cell r="W214">
            <v>98429.263620690501</v>
          </cell>
          <cell r="X214">
            <v>101051.17983356077</v>
          </cell>
          <cell r="Y214">
            <v>94588.15947974642</v>
          </cell>
          <cell r="Z214">
            <v>70272.790253555548</v>
          </cell>
          <cell r="AA214">
            <v>1833234.104157459</v>
          </cell>
        </row>
        <row r="215">
          <cell r="B215" t="str">
            <v>6 -  RESULTADO FINANCEIRO    (6.1)</v>
          </cell>
          <cell r="G215">
            <v>367</v>
          </cell>
          <cell r="H215">
            <v>482</v>
          </cell>
          <cell r="I215">
            <v>763</v>
          </cell>
          <cell r="J215">
            <v>1066</v>
          </cell>
          <cell r="K215">
            <v>1166</v>
          </cell>
          <cell r="L215">
            <v>1187</v>
          </cell>
          <cell r="M215">
            <v>1210</v>
          </cell>
          <cell r="N215">
            <v>1233</v>
          </cell>
          <cell r="O215">
            <v>1256</v>
          </cell>
          <cell r="P215">
            <v>1280</v>
          </cell>
          <cell r="Q215">
            <v>1301</v>
          </cell>
          <cell r="R215">
            <v>1321</v>
          </cell>
          <cell r="S215">
            <v>1343</v>
          </cell>
          <cell r="T215">
            <v>1364</v>
          </cell>
          <cell r="U215">
            <v>1386</v>
          </cell>
          <cell r="V215">
            <v>1409</v>
          </cell>
          <cell r="W215">
            <v>1432</v>
          </cell>
          <cell r="X215">
            <v>1455</v>
          </cell>
          <cell r="Y215">
            <v>1478</v>
          </cell>
          <cell r="Z215">
            <v>1502.0000000000002</v>
          </cell>
          <cell r="AA215">
            <v>24001</v>
          </cell>
        </row>
        <row r="216">
          <cell r="B216" t="str">
            <v>6.1 - Receitas    (Transp. Qd. 2B)</v>
          </cell>
          <cell r="G216">
            <v>367</v>
          </cell>
          <cell r="H216">
            <v>482</v>
          </cell>
          <cell r="I216">
            <v>763</v>
          </cell>
          <cell r="J216">
            <v>1066</v>
          </cell>
          <cell r="K216">
            <v>1166</v>
          </cell>
          <cell r="L216">
            <v>1187</v>
          </cell>
          <cell r="M216">
            <v>1210</v>
          </cell>
          <cell r="N216">
            <v>1233</v>
          </cell>
          <cell r="O216">
            <v>1256</v>
          </cell>
          <cell r="P216">
            <v>1280</v>
          </cell>
          <cell r="Q216">
            <v>1301</v>
          </cell>
          <cell r="R216">
            <v>1321</v>
          </cell>
          <cell r="S216">
            <v>1343</v>
          </cell>
          <cell r="T216">
            <v>1364</v>
          </cell>
          <cell r="U216">
            <v>1386</v>
          </cell>
          <cell r="V216">
            <v>1409</v>
          </cell>
          <cell r="W216">
            <v>1432</v>
          </cell>
          <cell r="X216">
            <v>1455</v>
          </cell>
          <cell r="Y216">
            <v>1478</v>
          </cell>
          <cell r="Z216">
            <v>1502.0000000000002</v>
          </cell>
          <cell r="AA216">
            <v>24001</v>
          </cell>
        </row>
        <row r="217">
          <cell r="B217" t="str">
            <v>7 -  RESULTADO OPERACIONAL    (5 + 6)</v>
          </cell>
          <cell r="G217">
            <v>14303.417820384617</v>
          </cell>
          <cell r="H217">
            <v>16980.157681174634</v>
          </cell>
          <cell r="I217">
            <v>13076.394475294321</v>
          </cell>
          <cell r="J217">
            <v>110010.58782597829</v>
          </cell>
          <cell r="K217">
            <v>113494.59635071905</v>
          </cell>
          <cell r="L217">
            <v>116194.55198013721</v>
          </cell>
          <cell r="M217">
            <v>108251.55684887312</v>
          </cell>
          <cell r="N217">
            <v>113170.82550345043</v>
          </cell>
          <cell r="O217">
            <v>112964.44939696978</v>
          </cell>
          <cell r="P217">
            <v>112752.33502526939</v>
          </cell>
          <cell r="Q217">
            <v>105330.09618636078</v>
          </cell>
          <cell r="R217">
            <v>108499.97808549862</v>
          </cell>
          <cell r="S217">
            <v>111872.31449736966</v>
          </cell>
          <cell r="T217">
            <v>113618.75095106458</v>
          </cell>
          <cell r="U217">
            <v>112413.55598177257</v>
          </cell>
          <cell r="V217">
            <v>104093.1423595885</v>
          </cell>
          <cell r="W217">
            <v>99861.263620690501</v>
          </cell>
          <cell r="X217">
            <v>102506.17983356077</v>
          </cell>
          <cell r="Y217">
            <v>96066.15947974642</v>
          </cell>
          <cell r="Z217">
            <v>71774.790253555548</v>
          </cell>
          <cell r="AA217">
            <v>1857235.104157459</v>
          </cell>
        </row>
        <row r="218">
          <cell r="B218" t="str">
            <v>8 -  RESULTADO NÃO OPERACIONAL    (Tr. item 2, Qd. 3A)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B219" t="str">
            <v>9 -  RESULTADO ANTES CONTRIBUIÇÃO SOCIAL   (7 + 8)</v>
          </cell>
          <cell r="G219">
            <v>14303.417820384617</v>
          </cell>
          <cell r="H219">
            <v>16980.157681174634</v>
          </cell>
          <cell r="I219">
            <v>13076.394475294321</v>
          </cell>
          <cell r="J219">
            <v>110010.58782597829</v>
          </cell>
          <cell r="K219">
            <v>113494.59635071905</v>
          </cell>
          <cell r="L219">
            <v>116194.55198013721</v>
          </cell>
          <cell r="M219">
            <v>108251.55684887312</v>
          </cell>
          <cell r="N219">
            <v>113170.82550345043</v>
          </cell>
          <cell r="O219">
            <v>112964.44939696978</v>
          </cell>
          <cell r="P219">
            <v>112752.33502526939</v>
          </cell>
          <cell r="Q219">
            <v>105330.09618636078</v>
          </cell>
          <cell r="R219">
            <v>108499.97808549862</v>
          </cell>
          <cell r="S219">
            <v>111872.31449736966</v>
          </cell>
          <cell r="T219">
            <v>113618.75095106458</v>
          </cell>
          <cell r="U219">
            <v>112413.55598177257</v>
          </cell>
          <cell r="V219">
            <v>104093.1423595885</v>
          </cell>
          <cell r="W219">
            <v>99861.263620690501</v>
          </cell>
          <cell r="X219">
            <v>102506.17983356077</v>
          </cell>
          <cell r="Y219">
            <v>96066.15947974642</v>
          </cell>
          <cell r="Z219">
            <v>71774.790253555548</v>
          </cell>
          <cell r="AA219">
            <v>1857235.104157459</v>
          </cell>
        </row>
        <row r="220">
          <cell r="B220" t="str">
            <v>10- CONTRIBUIÇÃO SOCIAL (Legislação vigente)</v>
          </cell>
          <cell r="G220">
            <v>1145.0414256307693</v>
          </cell>
          <cell r="H220">
            <v>1358.4126144939717</v>
          </cell>
          <cell r="I220">
            <v>1046.1115580235455</v>
          </cell>
          <cell r="J220">
            <v>8800.8470260782669</v>
          </cell>
          <cell r="K220">
            <v>9079.5677080575279</v>
          </cell>
          <cell r="L220">
            <v>9295.5641584109708</v>
          </cell>
          <cell r="M220">
            <v>8660.1245479098488</v>
          </cell>
          <cell r="N220">
            <v>9053.6660402760353</v>
          </cell>
          <cell r="O220">
            <v>9037.1559517575788</v>
          </cell>
          <cell r="P220">
            <v>9020.1868020215516</v>
          </cell>
          <cell r="Q220">
            <v>8426.4076949088612</v>
          </cell>
          <cell r="R220">
            <v>8679.9982468398866</v>
          </cell>
          <cell r="S220">
            <v>8949.7851597895751</v>
          </cell>
          <cell r="T220">
            <v>9089.500076085169</v>
          </cell>
          <cell r="U220">
            <v>8993.084478541803</v>
          </cell>
          <cell r="V220">
            <v>8327.4513887670819</v>
          </cell>
          <cell r="W220">
            <v>7988.9010896552427</v>
          </cell>
          <cell r="X220">
            <v>8200.4943866848607</v>
          </cell>
          <cell r="Y220">
            <v>7685.29275837971</v>
          </cell>
          <cell r="Z220">
            <v>5741.9832202844409</v>
          </cell>
          <cell r="AA220">
            <v>148579.57633259665</v>
          </cell>
        </row>
        <row r="221">
          <cell r="B221" t="str">
            <v>11- RESULTADO ANTES IMPOSTO DE RENDA    (9 - 10)</v>
          </cell>
          <cell r="G221">
            <v>13158.376394753848</v>
          </cell>
          <cell r="H221">
            <v>15621.745066680664</v>
          </cell>
          <cell r="I221">
            <v>12030.282917270775</v>
          </cell>
          <cell r="J221">
            <v>101209.74079990003</v>
          </cell>
          <cell r="K221">
            <v>104415.02864266152</v>
          </cell>
          <cell r="L221">
            <v>106898.98782172624</v>
          </cell>
          <cell r="M221">
            <v>99591.432300963279</v>
          </cell>
          <cell r="N221">
            <v>104117.15946317439</v>
          </cell>
          <cell r="O221">
            <v>103927.2934452122</v>
          </cell>
          <cell r="P221">
            <v>103732.14822324784</v>
          </cell>
          <cell r="Q221">
            <v>96903.688491451918</v>
          </cell>
          <cell r="R221">
            <v>99819.979838658735</v>
          </cell>
          <cell r="S221">
            <v>102922.52933758008</v>
          </cell>
          <cell r="T221">
            <v>104529.25087497941</v>
          </cell>
          <cell r="U221">
            <v>103420.47150323077</v>
          </cell>
          <cell r="V221">
            <v>95765.690970821423</v>
          </cell>
          <cell r="W221">
            <v>91872.362531035265</v>
          </cell>
          <cell r="X221">
            <v>94305.685446875912</v>
          </cell>
          <cell r="Y221">
            <v>88380.866721366707</v>
          </cell>
          <cell r="Z221">
            <v>66032.807033271107</v>
          </cell>
          <cell r="AA221">
            <v>1708655.5278248624</v>
          </cell>
        </row>
        <row r="222">
          <cell r="B222" t="str">
            <v>12- IMPOSTO DE RENDA (Legislação vigente)</v>
          </cell>
          <cell r="G222">
            <v>3554.2544550961538</v>
          </cell>
          <cell r="H222">
            <v>4221.0394202936623</v>
          </cell>
          <cell r="I222">
            <v>3245.0986188235784</v>
          </cell>
          <cell r="J222">
            <v>27478.646956494576</v>
          </cell>
          <cell r="K222">
            <v>28349.649087679762</v>
          </cell>
          <cell r="L222">
            <v>29024.637995034296</v>
          </cell>
          <cell r="M222">
            <v>27038.889212218266</v>
          </cell>
          <cell r="N222">
            <v>28268.70637586261</v>
          </cell>
          <cell r="O222">
            <v>28217.11234924243</v>
          </cell>
          <cell r="P222">
            <v>28164.083756317348</v>
          </cell>
          <cell r="Q222">
            <v>26308.524046590195</v>
          </cell>
          <cell r="R222">
            <v>27100.994521374651</v>
          </cell>
          <cell r="S222">
            <v>27944.078624342415</v>
          </cell>
          <cell r="T222">
            <v>28380.687737766144</v>
          </cell>
          <cell r="U222">
            <v>28079.388995443136</v>
          </cell>
          <cell r="V222">
            <v>25999.285589897114</v>
          </cell>
          <cell r="W222">
            <v>24941.315905172632</v>
          </cell>
          <cell r="X222">
            <v>25602.544958390183</v>
          </cell>
          <cell r="Y222">
            <v>23992.539869936598</v>
          </cell>
          <cell r="Z222">
            <v>17919.697563388876</v>
          </cell>
          <cell r="AA222">
            <v>463831.1760393646</v>
          </cell>
        </row>
        <row r="223">
          <cell r="B223" t="str">
            <v>13- RESULTADO DE EXERCÍCIO    (11 - 12)</v>
          </cell>
          <cell r="G223">
            <v>9604.1219396576944</v>
          </cell>
          <cell r="H223">
            <v>11400.705646387001</v>
          </cell>
          <cell r="I223">
            <v>8785.1842984471969</v>
          </cell>
          <cell r="J223">
            <v>73731.093843405455</v>
          </cell>
          <cell r="K223">
            <v>76065.379554981759</v>
          </cell>
          <cell r="L223">
            <v>77874.349826691949</v>
          </cell>
          <cell r="M223">
            <v>72552.543088745006</v>
          </cell>
          <cell r="N223">
            <v>75848.453087311791</v>
          </cell>
          <cell r="O223">
            <v>75710.181095969776</v>
          </cell>
          <cell r="P223">
            <v>75568.064466930489</v>
          </cell>
          <cell r="Q223">
            <v>70595.16444486173</v>
          </cell>
          <cell r="R223">
            <v>72718.985317284081</v>
          </cell>
          <cell r="S223">
            <v>74978.45071323766</v>
          </cell>
          <cell r="T223">
            <v>76148.563137213263</v>
          </cell>
          <cell r="U223">
            <v>75341.082507787636</v>
          </cell>
          <cell r="V223">
            <v>69766.405380924305</v>
          </cell>
          <cell r="W223">
            <v>66931.046625862626</v>
          </cell>
          <cell r="X223">
            <v>68703.140488485733</v>
          </cell>
          <cell r="Y223">
            <v>64388.326851430109</v>
          </cell>
          <cell r="Z223">
            <v>48113.109469882227</v>
          </cell>
          <cell r="AA223">
            <v>1244824.3517854977</v>
          </cell>
        </row>
        <row r="224">
          <cell r="B224" t="str">
            <v>Obs.: este demonstrativo de resultados retrata o projeto original mais os fatores de desequilibrio do contrato original</v>
          </cell>
        </row>
        <row r="226">
          <cell r="B226" t="str">
            <v>DEMONSTRATIVO DE RESULTADOS COM FATORES DE DESEQUILIBRIO NA EXTENSÃO DO PERIODO CONTRATUAL (MIlhares de Reais)</v>
          </cell>
        </row>
        <row r="228">
          <cell r="B228" t="str">
            <v>DISCRIMINAÇÃO</v>
          </cell>
          <cell r="G228">
            <v>21</v>
          </cell>
          <cell r="H228">
            <v>22</v>
          </cell>
          <cell r="I228">
            <v>23</v>
          </cell>
          <cell r="J228">
            <v>24</v>
          </cell>
          <cell r="K228">
            <v>25</v>
          </cell>
          <cell r="L228">
            <v>26</v>
          </cell>
          <cell r="M228">
            <v>27</v>
          </cell>
          <cell r="N228">
            <v>28</v>
          </cell>
          <cell r="O228">
            <v>29</v>
          </cell>
          <cell r="P228">
            <v>30</v>
          </cell>
          <cell r="Q228">
            <v>31</v>
          </cell>
          <cell r="R228">
            <v>32</v>
          </cell>
          <cell r="S228">
            <v>33</v>
          </cell>
          <cell r="T228">
            <v>34</v>
          </cell>
          <cell r="U228">
            <v>35</v>
          </cell>
          <cell r="V228">
            <v>36</v>
          </cell>
          <cell r="W228">
            <v>37</v>
          </cell>
          <cell r="X228">
            <v>38</v>
          </cell>
          <cell r="Y228">
            <v>39</v>
          </cell>
          <cell r="Z228">
            <v>40</v>
          </cell>
          <cell r="AA228" t="str">
            <v>TOTAL</v>
          </cell>
        </row>
        <row r="229">
          <cell r="B229" t="str">
            <v>1 -  RECEITA BRUTA    (1.1)</v>
          </cell>
          <cell r="G229">
            <v>281870.43451357714</v>
          </cell>
          <cell r="H229">
            <v>286574.27087079739</v>
          </cell>
          <cell r="I229">
            <v>291357.04521706002</v>
          </cell>
          <cell r="J229">
            <v>296220.09080758004</v>
          </cell>
          <cell r="K229">
            <v>301164.76358093088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1457186.6049899457</v>
          </cell>
        </row>
        <row r="230">
          <cell r="B230" t="str">
            <v>1.1 - Operacionais    (1.1.1 + 1.1.2)</v>
          </cell>
          <cell r="G230">
            <v>281870.43451357714</v>
          </cell>
          <cell r="H230">
            <v>286574.27087079739</v>
          </cell>
          <cell r="I230">
            <v>291357.04521706002</v>
          </cell>
          <cell r="J230">
            <v>296220.09080758004</v>
          </cell>
          <cell r="K230">
            <v>301164.76358093088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1457186.6049899457</v>
          </cell>
        </row>
        <row r="231">
          <cell r="B231" t="str">
            <v>1.1.1 - Receitas de  Pedágios    (Transp. Qd.2.1.1.2)</v>
          </cell>
          <cell r="G231">
            <v>274390.77790658275</v>
          </cell>
          <cell r="H231">
            <v>278969.79421749973</v>
          </cell>
          <cell r="I231">
            <v>283625.65383501293</v>
          </cell>
          <cell r="J231">
            <v>288359.6546353476</v>
          </cell>
          <cell r="K231">
            <v>293173.11657616671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1418518.9971706099</v>
          </cell>
        </row>
        <row r="232">
          <cell r="B232" t="str">
            <v>1.1.2 - Outras Receitas Operacionais    (calculado 2.1.2.)</v>
          </cell>
          <cell r="G232">
            <v>7479.656606994391</v>
          </cell>
          <cell r="H232">
            <v>7604.4766532976446</v>
          </cell>
          <cell r="I232">
            <v>7731.391382047118</v>
          </cell>
          <cell r="J232">
            <v>7860.436172232432</v>
          </cell>
          <cell r="K232">
            <v>7991.6470047642051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38667.60781933579</v>
          </cell>
        </row>
        <row r="233">
          <cell r="B233" t="str">
            <v>2 -  DEDUÇÕES DA RECEITA    (2.1)</v>
          </cell>
          <cell r="G233">
            <v>25452.900236576013</v>
          </cell>
          <cell r="H233">
            <v>25877.656659633005</v>
          </cell>
          <cell r="I233">
            <v>26309.541183100519</v>
          </cell>
          <cell r="J233">
            <v>26748.67419992448</v>
          </cell>
          <cell r="K233">
            <v>27195.178151358057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131583.95043059206</v>
          </cell>
        </row>
        <row r="234">
          <cell r="B234" t="str">
            <v>2.1 - Tributos sobre Faturamento    (2.1.1+ .... + 2.1.4)</v>
          </cell>
          <cell r="G234">
            <v>25452.900236576013</v>
          </cell>
          <cell r="H234">
            <v>25877.656659633005</v>
          </cell>
          <cell r="I234">
            <v>26309.541183100519</v>
          </cell>
          <cell r="J234">
            <v>26748.67419992448</v>
          </cell>
          <cell r="K234">
            <v>27195.178151358057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131583.95043059206</v>
          </cell>
        </row>
        <row r="235">
          <cell r="B235" t="str">
            <v>2.1.1 - I.S.S    (transp. Qd  1.3.)</v>
          </cell>
          <cell r="G235">
            <v>14093.521725678858</v>
          </cell>
          <cell r="H235">
            <v>14328.71354353987</v>
          </cell>
          <cell r="I235">
            <v>14567.852260853002</v>
          </cell>
          <cell r="J235">
            <v>14811.004540379003</v>
          </cell>
          <cell r="K235">
            <v>15058.238179046544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72859.330249497274</v>
          </cell>
        </row>
        <row r="236">
          <cell r="B236" t="str">
            <v>2.1.2 - Cofins    (transp. Qd 1.3.)</v>
          </cell>
          <cell r="G236">
            <v>8456.1130354073139</v>
          </cell>
          <cell r="H236">
            <v>8597.2281261239223</v>
          </cell>
          <cell r="I236">
            <v>8740.7113565117997</v>
          </cell>
          <cell r="J236">
            <v>8886.6027242274013</v>
          </cell>
          <cell r="K236">
            <v>9034.9429074279269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43715.598149698359</v>
          </cell>
        </row>
        <row r="237">
          <cell r="B237" t="str">
            <v>2.1.3 - Pis / Pasep    (transp. Qd 1.3.)</v>
          </cell>
          <cell r="G237">
            <v>1832.1578243382514</v>
          </cell>
          <cell r="H237">
            <v>1862.732760660183</v>
          </cell>
          <cell r="I237">
            <v>1893.82079391089</v>
          </cell>
          <cell r="J237">
            <v>1925.4305902492702</v>
          </cell>
          <cell r="K237">
            <v>1957.5709632760506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9471.7129324346442</v>
          </cell>
        </row>
        <row r="238">
          <cell r="B238" t="str">
            <v>2.1.4 - CPMF    (transp Qd 1.3.)</v>
          </cell>
          <cell r="G238">
            <v>1071.1076511515932</v>
          </cell>
          <cell r="H238">
            <v>1088.9822293090301</v>
          </cell>
          <cell r="I238">
            <v>1107.156771824828</v>
          </cell>
          <cell r="J238">
            <v>1125.6363450688041</v>
          </cell>
          <cell r="K238">
            <v>1144.4261016075372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5537.3090989617922</v>
          </cell>
        </row>
        <row r="239">
          <cell r="B239" t="str">
            <v>3 -  RECEITA LIQUIDA    (1 - 2)</v>
          </cell>
          <cell r="G239">
            <v>256417.53427700113</v>
          </cell>
          <cell r="H239">
            <v>260696.61421116439</v>
          </cell>
          <cell r="I239">
            <v>265047.50403395947</v>
          </cell>
          <cell r="J239">
            <v>269471.41660765558</v>
          </cell>
          <cell r="K239">
            <v>273969.58542957285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1325602.6545593536</v>
          </cell>
        </row>
        <row r="240">
          <cell r="B240" t="str">
            <v>4 -  DESPESAS    (4.1)</v>
          </cell>
          <cell r="G240">
            <v>59182.074165761383</v>
          </cell>
          <cell r="H240">
            <v>59324.600407385165</v>
          </cell>
          <cell r="I240">
            <v>59469.518470076917</v>
          </cell>
          <cell r="J240">
            <v>59616.868751469672</v>
          </cell>
          <cell r="K240">
            <v>59766.692336502201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297359.75413119537</v>
          </cell>
        </row>
        <row r="241">
          <cell r="B241" t="str">
            <v>4.1 - Operacionais    (4.1.1+ .... + 4.1.10)</v>
          </cell>
          <cell r="G241">
            <v>59182.074165761383</v>
          </cell>
          <cell r="H241">
            <v>59324.600407385165</v>
          </cell>
          <cell r="I241">
            <v>59469.518470076917</v>
          </cell>
          <cell r="J241">
            <v>59616.868751469672</v>
          </cell>
          <cell r="K241">
            <v>59766.692336502201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297359.75413119537</v>
          </cell>
        </row>
        <row r="242">
          <cell r="B242" t="str">
            <v>4.1.1  -  Pessoal e Administradores    (Transp. Qd. 1.3.)</v>
          </cell>
          <cell r="G242">
            <v>34047</v>
          </cell>
          <cell r="H242">
            <v>34047</v>
          </cell>
          <cell r="I242">
            <v>34047</v>
          </cell>
          <cell r="J242">
            <v>34047</v>
          </cell>
          <cell r="K242">
            <v>34047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170235</v>
          </cell>
        </row>
        <row r="243">
          <cell r="B243" t="str">
            <v>4.1.2  -  Conservação de Rotina    (Transp. Qd. 1.3.)</v>
          </cell>
          <cell r="G243">
            <v>6997</v>
          </cell>
          <cell r="H243">
            <v>6997</v>
          </cell>
          <cell r="I243">
            <v>6997</v>
          </cell>
          <cell r="J243">
            <v>6997</v>
          </cell>
          <cell r="K243">
            <v>6997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34985</v>
          </cell>
        </row>
        <row r="244">
          <cell r="B244" t="str">
            <v>4.1.3  -  Consumo    (Transp. Qd. 1.3.)</v>
          </cell>
          <cell r="G244">
            <v>1135</v>
          </cell>
          <cell r="H244">
            <v>1135</v>
          </cell>
          <cell r="I244">
            <v>1135</v>
          </cell>
          <cell r="J244">
            <v>1135</v>
          </cell>
          <cell r="K244">
            <v>1135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5675</v>
          </cell>
        </row>
        <row r="245">
          <cell r="B245" t="str">
            <v>4.1.4  -  Transportes    (Transp. Qd. 1.3.)</v>
          </cell>
          <cell r="G245">
            <v>5306</v>
          </cell>
          <cell r="H245">
            <v>5306</v>
          </cell>
          <cell r="I245">
            <v>5306</v>
          </cell>
          <cell r="J245">
            <v>5306</v>
          </cell>
          <cell r="K245">
            <v>5306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26530</v>
          </cell>
        </row>
        <row r="246">
          <cell r="B246" t="str">
            <v>4.1.5  -  Diversas    (Transp. Qd. 1.3.)</v>
          </cell>
          <cell r="G246">
            <v>1745</v>
          </cell>
          <cell r="H246">
            <v>1745</v>
          </cell>
          <cell r="I246">
            <v>1745</v>
          </cell>
          <cell r="J246">
            <v>1745</v>
          </cell>
          <cell r="K246">
            <v>1745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8725</v>
          </cell>
        </row>
        <row r="247">
          <cell r="B247" t="str">
            <v>4.1.6  -  Depreciação/Amortização    (Transp. Qd. 1.3.)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B248" t="str">
            <v>4.1.7  -  Seguros    (transp. Qd 1.3.)</v>
          </cell>
          <cell r="G248">
            <v>910</v>
          </cell>
          <cell r="H248">
            <v>910</v>
          </cell>
          <cell r="I248">
            <v>910</v>
          </cell>
          <cell r="J248">
            <v>910</v>
          </cell>
          <cell r="K248">
            <v>910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4550</v>
          </cell>
        </row>
        <row r="249">
          <cell r="B249" t="str">
            <v xml:space="preserve">4.1.8  -  Garantias  (transp. Qd 1.3.)  </v>
          </cell>
          <cell r="G249">
            <v>585.96113035407313</v>
          </cell>
          <cell r="H249">
            <v>587.37228126123932</v>
          </cell>
          <cell r="I249">
            <v>588.80711356511802</v>
          </cell>
          <cell r="J249">
            <v>590.26602724227405</v>
          </cell>
          <cell r="K249">
            <v>591.74942907427931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2944.1559814969837</v>
          </cell>
        </row>
        <row r="250">
          <cell r="B250" t="str">
            <v xml:space="preserve">4.1.9  -  Parc.Variável da Concessão   </v>
          </cell>
          <cell r="G250">
            <v>8456.1130354073139</v>
          </cell>
          <cell r="H250">
            <v>8597.2281261239223</v>
          </cell>
          <cell r="I250">
            <v>8740.7113565117997</v>
          </cell>
          <cell r="J250">
            <v>8886.6027242274013</v>
          </cell>
          <cell r="K250">
            <v>9034.9429074279269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43715.598149698359</v>
          </cell>
        </row>
        <row r="251">
          <cell r="B251" t="str">
            <v xml:space="preserve">4.1.10 - Parcela Fixa da Concessão  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B252" t="str">
            <v>5 -  RESULTADO BRUTO OPERACIONAL     (3 - 4)</v>
          </cell>
          <cell r="G252">
            <v>197235.46011123975</v>
          </cell>
          <cell r="H252">
            <v>201372.01380377921</v>
          </cell>
          <cell r="I252">
            <v>205577.98556388257</v>
          </cell>
          <cell r="J252">
            <v>209854.54785618591</v>
          </cell>
          <cell r="K252">
            <v>214202.89309307066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1028242.9004281582</v>
          </cell>
        </row>
        <row r="253">
          <cell r="B253" t="str">
            <v>6 -  RESULTADO FINANCEIRO    (6.1)</v>
          </cell>
          <cell r="G253">
            <v>1371.8945199298544</v>
          </cell>
          <cell r="H253">
            <v>1394.7886107281797</v>
          </cell>
          <cell r="I253">
            <v>1418.0669014329922</v>
          </cell>
          <cell r="J253">
            <v>1441.7358811445981</v>
          </cell>
          <cell r="K253">
            <v>1465.8021493657147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7092.2880626013393</v>
          </cell>
        </row>
        <row r="254">
          <cell r="B254" t="str">
            <v>6.1 - Receitas    (Transp. Qd. 2B)</v>
          </cell>
          <cell r="G254">
            <v>1371.8945199298544</v>
          </cell>
          <cell r="H254">
            <v>1394.7886107281797</v>
          </cell>
          <cell r="I254">
            <v>1418.0669014329922</v>
          </cell>
          <cell r="J254">
            <v>1441.7358811445981</v>
          </cell>
          <cell r="K254">
            <v>1465.8021493657147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7092.2880626013393</v>
          </cell>
        </row>
        <row r="255">
          <cell r="B255" t="str">
            <v>7 -  RESULTADO OPERACIONAL    (5 + 6)</v>
          </cell>
          <cell r="G255">
            <v>198607.35463116961</v>
          </cell>
          <cell r="H255">
            <v>202766.80241450737</v>
          </cell>
          <cell r="I255">
            <v>206996.05246531556</v>
          </cell>
          <cell r="J255">
            <v>211296.28373733049</v>
          </cell>
          <cell r="K255">
            <v>215668.69524243637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1035335.1884907596</v>
          </cell>
        </row>
        <row r="256">
          <cell r="B256" t="str">
            <v>8 -  RESULTADO NÃO OPERACIONAL    (Tr. item 2, Qd. 3A)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B257" t="str">
            <v>9 -  RESULTADO ANTES CONTRIBUIÇÃO SOCIAL   (7 + 8)</v>
          </cell>
          <cell r="G257">
            <v>198607.35463116961</v>
          </cell>
          <cell r="H257">
            <v>202766.80241450737</v>
          </cell>
          <cell r="I257">
            <v>206996.05246531556</v>
          </cell>
          <cell r="J257">
            <v>211296.28373733049</v>
          </cell>
          <cell r="K257">
            <v>215668.69524243637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1035335.1884907596</v>
          </cell>
        </row>
        <row r="258">
          <cell r="B258" t="str">
            <v>10- CONTRIBUIÇÃO SOCIAL (Legislação vigente)</v>
          </cell>
          <cell r="G258">
            <v>15888.58837049357</v>
          </cell>
          <cell r="H258">
            <v>16221.34419316059</v>
          </cell>
          <cell r="I258">
            <v>16559.684197225244</v>
          </cell>
          <cell r="J258">
            <v>16903.702698986439</v>
          </cell>
          <cell r="K258">
            <v>17253.495619394911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82826.815079260763</v>
          </cell>
        </row>
        <row r="259">
          <cell r="B259" t="str">
            <v>11- RESULTADO ANTES IMPOSTO DE RENDA    (9 - 10)</v>
          </cell>
          <cell r="G259">
            <v>182718.76626067603</v>
          </cell>
          <cell r="H259">
            <v>186545.45822134678</v>
          </cell>
          <cell r="I259">
            <v>190436.3682680903</v>
          </cell>
          <cell r="J259">
            <v>194392.58103834407</v>
          </cell>
          <cell r="K259">
            <v>198415.19962304147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952508.37341149885</v>
          </cell>
        </row>
        <row r="260">
          <cell r="B260" t="str">
            <v>12- IMPOSTO DE RENDA (Legislação vigente)</v>
          </cell>
          <cell r="G260">
            <v>49627.838657792403</v>
          </cell>
          <cell r="H260">
            <v>50667.700603626843</v>
          </cell>
          <cell r="I260">
            <v>51725.01311632889</v>
          </cell>
          <cell r="J260">
            <v>52800.070934332623</v>
          </cell>
          <cell r="K260">
            <v>53893.173810609092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258713.79712268984</v>
          </cell>
        </row>
        <row r="261">
          <cell r="B261" t="str">
            <v>13- RESULTADO DE EXERCÍCIO    (11 - 12)</v>
          </cell>
          <cell r="G261">
            <v>133090.92760288363</v>
          </cell>
          <cell r="H261">
            <v>135877.75761771994</v>
          </cell>
          <cell r="I261">
            <v>138711.35515176141</v>
          </cell>
          <cell r="J261">
            <v>141592.51010401145</v>
          </cell>
          <cell r="K261">
            <v>144522.02581243237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693794.57628880907</v>
          </cell>
        </row>
        <row r="262">
          <cell r="B262" t="str">
            <v>Obs.: este demonstrativo de resultados retrata a extensão necessaria para o reestabelecimento do equilibrio do contrato original</v>
          </cell>
        </row>
        <row r="264">
          <cell r="B264" t="str">
            <v>FLUXO DE CAIXA COM FATORES DE DESEQUILIBRIO NO PERIODO CONTRATUAL (MIlhares de Reais)</v>
          </cell>
        </row>
        <row r="266">
          <cell r="B266" t="str">
            <v>DISCRIMINAÇÃO</v>
          </cell>
          <cell r="G266">
            <v>1</v>
          </cell>
          <cell r="H266">
            <v>2</v>
          </cell>
          <cell r="I266">
            <v>3</v>
          </cell>
          <cell r="J266">
            <v>4</v>
          </cell>
          <cell r="K266">
            <v>5</v>
          </cell>
          <cell r="L266">
            <v>6</v>
          </cell>
          <cell r="M266">
            <v>7</v>
          </cell>
          <cell r="N266">
            <v>8</v>
          </cell>
          <cell r="O266">
            <v>9</v>
          </cell>
          <cell r="P266">
            <v>10</v>
          </cell>
          <cell r="Q266">
            <v>11</v>
          </cell>
          <cell r="R266">
            <v>12</v>
          </cell>
          <cell r="S266">
            <v>13</v>
          </cell>
          <cell r="T266">
            <v>14</v>
          </cell>
          <cell r="U266">
            <v>15</v>
          </cell>
          <cell r="V266">
            <v>16</v>
          </cell>
          <cell r="W266">
            <v>17</v>
          </cell>
          <cell r="X266">
            <v>18</v>
          </cell>
          <cell r="Y266">
            <v>19</v>
          </cell>
          <cell r="Z266">
            <v>20</v>
          </cell>
          <cell r="AA266" t="str">
            <v>TOTAL</v>
          </cell>
        </row>
        <row r="267">
          <cell r="B267" t="str">
            <v xml:space="preserve">1.  INGRESSOS     (1.1.) </v>
          </cell>
          <cell r="G267">
            <v>74719</v>
          </cell>
          <cell r="H267">
            <v>100029</v>
          </cell>
          <cell r="I267">
            <v>107400</v>
          </cell>
          <cell r="J267">
            <v>222064</v>
          </cell>
          <cell r="K267">
            <v>230667.11239999998</v>
          </cell>
          <cell r="L267">
            <v>236017.83349270842</v>
          </cell>
          <cell r="M267">
            <v>231726.41174760429</v>
          </cell>
          <cell r="N267">
            <v>234773.70425958713</v>
          </cell>
          <cell r="O267">
            <v>238285.27272684977</v>
          </cell>
          <cell r="P267">
            <v>241956.75116454266</v>
          </cell>
          <cell r="Q267">
            <v>245123.58230852691</v>
          </cell>
          <cell r="R267">
            <v>248683.97268178276</v>
          </cell>
          <cell r="S267">
            <v>252301.19439623621</v>
          </cell>
          <cell r="T267">
            <v>255967.73247612332</v>
          </cell>
          <cell r="U267">
            <v>259687.02239440699</v>
          </cell>
          <cell r="V267">
            <v>263458.5832422392</v>
          </cell>
          <cell r="W267">
            <v>270401.46703550639</v>
          </cell>
          <cell r="X267">
            <v>278782.56110807159</v>
          </cell>
          <cell r="Y267">
            <v>282853.84794131375</v>
          </cell>
          <cell r="Z267">
            <v>286986.52337955317</v>
          </cell>
          <cell r="AA267">
            <v>4561885.5727550527</v>
          </cell>
        </row>
        <row r="268">
          <cell r="B268" t="str">
            <v>1.1.  RECEITAS     (1.1.1.+ ... + 1.1.4)</v>
          </cell>
          <cell r="G268">
            <v>74719</v>
          </cell>
          <cell r="H268">
            <v>100029</v>
          </cell>
          <cell r="I268">
            <v>107400</v>
          </cell>
          <cell r="J268">
            <v>222064</v>
          </cell>
          <cell r="K268">
            <v>230667.11239999998</v>
          </cell>
          <cell r="L268">
            <v>236017.83349270842</v>
          </cell>
          <cell r="M268">
            <v>231726.41174760429</v>
          </cell>
          <cell r="N268">
            <v>234773.70425958713</v>
          </cell>
          <cell r="O268">
            <v>238285.27272684977</v>
          </cell>
          <cell r="P268">
            <v>241956.75116454266</v>
          </cell>
          <cell r="Q268">
            <v>245123.58230852691</v>
          </cell>
          <cell r="R268">
            <v>248683.97268178276</v>
          </cell>
          <cell r="S268">
            <v>252301.19439623621</v>
          </cell>
          <cell r="T268">
            <v>255967.73247612332</v>
          </cell>
          <cell r="U268">
            <v>259687.02239440699</v>
          </cell>
          <cell r="V268">
            <v>263458.5832422392</v>
          </cell>
          <cell r="W268">
            <v>270401.46703550639</v>
          </cell>
          <cell r="X268">
            <v>278782.56110807159</v>
          </cell>
          <cell r="Y268">
            <v>282853.84794131375</v>
          </cell>
          <cell r="Z268">
            <v>286986.52337955317</v>
          </cell>
          <cell r="AA268">
            <v>4561885.5727550527</v>
          </cell>
        </row>
        <row r="269">
          <cell r="B269" t="str">
            <v>1.1.1   Receitas de Pedágio</v>
          </cell>
          <cell r="G269">
            <v>73430</v>
          </cell>
          <cell r="H269">
            <v>96402</v>
          </cell>
          <cell r="I269">
            <v>98799</v>
          </cell>
          <cell r="J269">
            <v>213157</v>
          </cell>
          <cell r="K269">
            <v>221357.11239999998</v>
          </cell>
          <cell r="L269">
            <v>226683.83349270842</v>
          </cell>
          <cell r="M269">
            <v>222366.41174760429</v>
          </cell>
          <cell r="N269">
            <v>225387.70425958713</v>
          </cell>
          <cell r="O269">
            <v>228873.27272684977</v>
          </cell>
          <cell r="P269">
            <v>232517.75116454266</v>
          </cell>
          <cell r="Q269">
            <v>235660.58230852691</v>
          </cell>
          <cell r="R269">
            <v>239197.97268178276</v>
          </cell>
          <cell r="S269">
            <v>242790.19439623621</v>
          </cell>
          <cell r="T269">
            <v>246432.73247612332</v>
          </cell>
          <cell r="U269">
            <v>250127.02239440699</v>
          </cell>
          <cell r="V269">
            <v>253872.58324223923</v>
          </cell>
          <cell r="W269">
            <v>260789.46703550639</v>
          </cell>
          <cell r="X269">
            <v>269144.56110807159</v>
          </cell>
          <cell r="Y269">
            <v>273189.84794131375</v>
          </cell>
          <cell r="Z269">
            <v>277295.52337955317</v>
          </cell>
          <cell r="AA269">
            <v>4387474.5727550527</v>
          </cell>
        </row>
        <row r="270">
          <cell r="B270" t="str">
            <v>1.1.2   Outras Receitas Operacionais</v>
          </cell>
          <cell r="G270">
            <v>922</v>
          </cell>
          <cell r="H270">
            <v>3145</v>
          </cell>
          <cell r="I270">
            <v>7838</v>
          </cell>
          <cell r="J270">
            <v>7841</v>
          </cell>
          <cell r="K270">
            <v>8144</v>
          </cell>
          <cell r="L270">
            <v>8147.0000000000009</v>
          </cell>
          <cell r="M270">
            <v>8150</v>
          </cell>
          <cell r="N270">
            <v>8153</v>
          </cell>
          <cell r="O270">
            <v>8156</v>
          </cell>
          <cell r="P270">
            <v>8159</v>
          </cell>
          <cell r="Q270">
            <v>8162</v>
          </cell>
          <cell r="R270">
            <v>8165</v>
          </cell>
          <cell r="S270">
            <v>8168</v>
          </cell>
          <cell r="T270">
            <v>8170.9999999999991</v>
          </cell>
          <cell r="U270">
            <v>8174</v>
          </cell>
          <cell r="V270">
            <v>8177</v>
          </cell>
          <cell r="W270">
            <v>8180</v>
          </cell>
          <cell r="X270">
            <v>8183</v>
          </cell>
          <cell r="Y270">
            <v>8186.0000000000009</v>
          </cell>
          <cell r="Z270">
            <v>8189</v>
          </cell>
          <cell r="AA270">
            <v>150410</v>
          </cell>
        </row>
        <row r="271">
          <cell r="B271" t="str">
            <v>1.1.3   Receitas Não Operacionais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</row>
        <row r="272">
          <cell r="B272" t="str">
            <v xml:space="preserve">1.1.4   Receitas Financeiras </v>
          </cell>
          <cell r="G272">
            <v>367</v>
          </cell>
          <cell r="H272">
            <v>482</v>
          </cell>
          <cell r="I272">
            <v>763</v>
          </cell>
          <cell r="J272">
            <v>1066</v>
          </cell>
          <cell r="K272">
            <v>1166</v>
          </cell>
          <cell r="L272">
            <v>1187</v>
          </cell>
          <cell r="M272">
            <v>1210</v>
          </cell>
          <cell r="N272">
            <v>1233</v>
          </cell>
          <cell r="O272">
            <v>1256</v>
          </cell>
          <cell r="P272">
            <v>1280</v>
          </cell>
          <cell r="Q272">
            <v>1301</v>
          </cell>
          <cell r="R272">
            <v>1321</v>
          </cell>
          <cell r="S272">
            <v>1343</v>
          </cell>
          <cell r="T272">
            <v>1364</v>
          </cell>
          <cell r="U272">
            <v>1386</v>
          </cell>
          <cell r="V272">
            <v>1409</v>
          </cell>
          <cell r="W272">
            <v>1432</v>
          </cell>
          <cell r="X272">
            <v>1455</v>
          </cell>
          <cell r="Y272">
            <v>1478</v>
          </cell>
          <cell r="Z272">
            <v>1502.0000000000002</v>
          </cell>
          <cell r="AA272">
            <v>24001</v>
          </cell>
        </row>
        <row r="273">
          <cell r="B273" t="str">
            <v>2.  DESEMBOLSOS     (2.1.+ ... + 2.4)</v>
          </cell>
          <cell r="G273">
            <v>148826.92388072691</v>
          </cell>
          <cell r="H273">
            <v>220374.23753478762</v>
          </cell>
          <cell r="I273">
            <v>229030.86067684711</v>
          </cell>
          <cell r="J273">
            <v>231783.11098257283</v>
          </cell>
          <cell r="K273">
            <v>149960.5918943373</v>
          </cell>
          <cell r="L273">
            <v>152611.87394570222</v>
          </cell>
          <cell r="M273">
            <v>141811.6823764795</v>
          </cell>
          <cell r="N273">
            <v>144688.10323180893</v>
          </cell>
          <cell r="O273">
            <v>191144.8028870275</v>
          </cell>
          <cell r="P273">
            <v>168771.24638235764</v>
          </cell>
          <cell r="Q273">
            <v>132985.26496600069</v>
          </cell>
          <cell r="R273">
            <v>132014.80908564222</v>
          </cell>
          <cell r="S273">
            <v>153006.16343129351</v>
          </cell>
          <cell r="T273">
            <v>142137.14264731971</v>
          </cell>
          <cell r="U273">
            <v>181275.39258293336</v>
          </cell>
          <cell r="V273">
            <v>198314.99342638504</v>
          </cell>
          <cell r="W273">
            <v>157208.37990446435</v>
          </cell>
          <cell r="X273">
            <v>142137.98021416541</v>
          </cell>
          <cell r="Y273">
            <v>155864.99891347936</v>
          </cell>
          <cell r="Z273">
            <v>143105.24775739125</v>
          </cell>
          <cell r="AA273">
            <v>3317053.8067217227</v>
          </cell>
        </row>
        <row r="274">
          <cell r="B274" t="str">
            <v>2.1.  OPERACIONAIS     (2.1.1.+ ... + 2.1.8)</v>
          </cell>
          <cell r="G274">
            <v>36270.368000000002</v>
          </cell>
          <cell r="H274">
            <v>51409.9355</v>
          </cell>
          <cell r="I274">
            <v>54750.620499999997</v>
          </cell>
          <cell r="J274">
            <v>61839.406999999999</v>
          </cell>
          <cell r="K274">
            <v>62209.801726600002</v>
          </cell>
          <cell r="L274">
            <v>62575.396787475693</v>
          </cell>
          <cell r="M274">
            <v>70673.083929921762</v>
          </cell>
          <cell r="N274">
            <v>71328.150918454281</v>
          </cell>
          <cell r="O274">
            <v>72121.792090872506</v>
          </cell>
          <cell r="P274">
            <v>72392.178975732939</v>
          </cell>
          <cell r="Q274">
            <v>72639.173369687574</v>
          </cell>
          <cell r="R274">
            <v>72894.297136974201</v>
          </cell>
          <cell r="S274">
            <v>73188.163815274427</v>
          </cell>
          <cell r="T274">
            <v>73466.382859184669</v>
          </cell>
          <cell r="U274">
            <v>73757.078437116201</v>
          </cell>
          <cell r="V274">
            <v>74038.2089504537</v>
          </cell>
          <cell r="W274">
            <v>74615.658898571302</v>
          </cell>
          <cell r="X274">
            <v>75323.514035848202</v>
          </cell>
          <cell r="Y274">
            <v>75648.570846923642</v>
          </cell>
          <cell r="Z274">
            <v>75973.851272331347</v>
          </cell>
          <cell r="AA274">
            <v>1357115.6350514225</v>
          </cell>
        </row>
        <row r="275">
          <cell r="B275" t="str">
            <v xml:space="preserve">2.1.1.  Pessoal / Administradores   </v>
          </cell>
          <cell r="G275">
            <v>20034</v>
          </cell>
          <cell r="H275">
            <v>27971</v>
          </cell>
          <cell r="I275">
            <v>31249</v>
          </cell>
          <cell r="J275">
            <v>34297</v>
          </cell>
          <cell r="K275">
            <v>34048</v>
          </cell>
          <cell r="L275">
            <v>34047</v>
          </cell>
          <cell r="M275">
            <v>34048</v>
          </cell>
          <cell r="N275">
            <v>34047</v>
          </cell>
          <cell r="O275">
            <v>34048</v>
          </cell>
          <cell r="P275">
            <v>34047</v>
          </cell>
          <cell r="Q275">
            <v>34048</v>
          </cell>
          <cell r="R275">
            <v>34047</v>
          </cell>
          <cell r="S275">
            <v>34048</v>
          </cell>
          <cell r="T275">
            <v>34047</v>
          </cell>
          <cell r="U275">
            <v>34048</v>
          </cell>
          <cell r="V275">
            <v>34047</v>
          </cell>
          <cell r="W275">
            <v>34047</v>
          </cell>
          <cell r="X275">
            <v>34047</v>
          </cell>
          <cell r="Y275">
            <v>34047</v>
          </cell>
          <cell r="Z275">
            <v>34047</v>
          </cell>
          <cell r="AA275">
            <v>658309</v>
          </cell>
        </row>
        <row r="276">
          <cell r="B276" t="str">
            <v xml:space="preserve">2.1.2.  Conservação de Rotina  </v>
          </cell>
          <cell r="G276">
            <v>2691</v>
          </cell>
          <cell r="H276">
            <v>5382</v>
          </cell>
          <cell r="I276">
            <v>5457</v>
          </cell>
          <cell r="J276">
            <v>5560</v>
          </cell>
          <cell r="K276">
            <v>6466</v>
          </cell>
          <cell r="L276">
            <v>6466</v>
          </cell>
          <cell r="M276">
            <v>6466</v>
          </cell>
          <cell r="N276">
            <v>6466</v>
          </cell>
          <cell r="O276">
            <v>6997</v>
          </cell>
          <cell r="P276">
            <v>6997</v>
          </cell>
          <cell r="Q276">
            <v>6997</v>
          </cell>
          <cell r="R276">
            <v>6997</v>
          </cell>
          <cell r="S276">
            <v>6997</v>
          </cell>
          <cell r="T276">
            <v>6997</v>
          </cell>
          <cell r="U276">
            <v>6997</v>
          </cell>
          <cell r="V276">
            <v>6997</v>
          </cell>
          <cell r="W276">
            <v>6997</v>
          </cell>
          <cell r="X276">
            <v>6997</v>
          </cell>
          <cell r="Y276">
            <v>6997</v>
          </cell>
          <cell r="Z276">
            <v>6997</v>
          </cell>
          <cell r="AA276">
            <v>128918</v>
          </cell>
        </row>
        <row r="277">
          <cell r="B277" t="str">
            <v xml:space="preserve">2.1.3.  Consumo   </v>
          </cell>
          <cell r="G277">
            <v>925</v>
          </cell>
          <cell r="H277">
            <v>987</v>
          </cell>
          <cell r="I277">
            <v>1000</v>
          </cell>
          <cell r="J277">
            <v>1135</v>
          </cell>
          <cell r="K277">
            <v>1135</v>
          </cell>
          <cell r="L277">
            <v>1135</v>
          </cell>
          <cell r="M277">
            <v>1135</v>
          </cell>
          <cell r="N277">
            <v>1135</v>
          </cell>
          <cell r="O277">
            <v>1135</v>
          </cell>
          <cell r="P277">
            <v>1135</v>
          </cell>
          <cell r="Q277">
            <v>1135</v>
          </cell>
          <cell r="R277">
            <v>1135</v>
          </cell>
          <cell r="S277">
            <v>1135</v>
          </cell>
          <cell r="T277">
            <v>1135</v>
          </cell>
          <cell r="U277">
            <v>1135</v>
          </cell>
          <cell r="V277">
            <v>1135</v>
          </cell>
          <cell r="W277">
            <v>1135</v>
          </cell>
          <cell r="X277">
            <v>1135</v>
          </cell>
          <cell r="Y277">
            <v>1135</v>
          </cell>
          <cell r="Z277">
            <v>1135</v>
          </cell>
          <cell r="AA277">
            <v>22207</v>
          </cell>
        </row>
        <row r="278">
          <cell r="B278" t="str">
            <v>2.1.4.  Transportes</v>
          </cell>
          <cell r="G278">
            <v>2399</v>
          </cell>
          <cell r="H278">
            <v>4565</v>
          </cell>
          <cell r="I278">
            <v>4981</v>
          </cell>
          <cell r="J278">
            <v>5230</v>
          </cell>
          <cell r="K278">
            <v>5306</v>
          </cell>
          <cell r="L278">
            <v>5307</v>
          </cell>
          <cell r="M278">
            <v>5306</v>
          </cell>
          <cell r="N278">
            <v>5307</v>
          </cell>
          <cell r="O278">
            <v>5306</v>
          </cell>
          <cell r="P278">
            <v>5307</v>
          </cell>
          <cell r="Q278">
            <v>5306</v>
          </cell>
          <cell r="R278">
            <v>5307</v>
          </cell>
          <cell r="S278">
            <v>5306</v>
          </cell>
          <cell r="T278">
            <v>5307</v>
          </cell>
          <cell r="U278">
            <v>5306</v>
          </cell>
          <cell r="V278">
            <v>5307</v>
          </cell>
          <cell r="W278">
            <v>5306</v>
          </cell>
          <cell r="X278">
            <v>5307</v>
          </cell>
          <cell r="Y278">
            <v>5306</v>
          </cell>
          <cell r="Z278">
            <v>5306</v>
          </cell>
          <cell r="AA278">
            <v>102078</v>
          </cell>
        </row>
        <row r="279">
          <cell r="B279" t="str">
            <v>2.1.5.  Diversas</v>
          </cell>
          <cell r="G279">
            <v>3376</v>
          </cell>
          <cell r="H279">
            <v>4638</v>
          </cell>
          <cell r="I279">
            <v>4059</v>
          </cell>
          <cell r="J279">
            <v>2441</v>
          </cell>
          <cell r="K279">
            <v>1745</v>
          </cell>
          <cell r="L279">
            <v>1745</v>
          </cell>
          <cell r="M279">
            <v>1745</v>
          </cell>
          <cell r="N279">
            <v>1745</v>
          </cell>
          <cell r="O279">
            <v>1745</v>
          </cell>
          <cell r="P279">
            <v>1745</v>
          </cell>
          <cell r="Q279">
            <v>1745</v>
          </cell>
          <cell r="R279">
            <v>1745</v>
          </cell>
          <cell r="S279">
            <v>1745</v>
          </cell>
          <cell r="T279">
            <v>1745</v>
          </cell>
          <cell r="U279">
            <v>1745</v>
          </cell>
          <cell r="V279">
            <v>1745</v>
          </cell>
          <cell r="W279">
            <v>1745</v>
          </cell>
          <cell r="X279">
            <v>1745</v>
          </cell>
          <cell r="Y279">
            <v>1745</v>
          </cell>
          <cell r="Z279">
            <v>1745</v>
          </cell>
          <cell r="AA279">
            <v>42434</v>
          </cell>
        </row>
        <row r="280">
          <cell r="B280" t="str">
            <v>2.1.6.  Tributos s/ Faturamento</v>
          </cell>
          <cell r="G280">
            <v>3457.3679999999999</v>
          </cell>
          <cell r="H280">
            <v>4628.9354999999996</v>
          </cell>
          <cell r="I280">
            <v>4958.6204999999991</v>
          </cell>
          <cell r="J280">
            <v>10276.406999999999</v>
          </cell>
          <cell r="K280">
            <v>10671.801726600001</v>
          </cell>
          <cell r="L280">
            <v>11063.396787475691</v>
          </cell>
          <cell r="M280">
            <v>19190.083929921766</v>
          </cell>
          <cell r="N280">
            <v>19875.150918454288</v>
          </cell>
          <cell r="O280">
            <v>20176.792090872506</v>
          </cell>
          <cell r="P280">
            <v>20492.178975732942</v>
          </cell>
          <cell r="Q280">
            <v>20764.173369687582</v>
          </cell>
          <cell r="R280">
            <v>21070.297136974208</v>
          </cell>
          <cell r="S280">
            <v>21381.163815274434</v>
          </cell>
          <cell r="T280">
            <v>21696.382859184665</v>
          </cell>
          <cell r="U280">
            <v>22016.078437116201</v>
          </cell>
          <cell r="V280">
            <v>22340.208950453693</v>
          </cell>
          <cell r="W280">
            <v>22938.658898571306</v>
          </cell>
          <cell r="X280">
            <v>23661.514035848195</v>
          </cell>
          <cell r="Y280">
            <v>24011.570846923642</v>
          </cell>
          <cell r="Z280">
            <v>24366.851272331354</v>
          </cell>
          <cell r="AA280">
            <v>349037.63505142246</v>
          </cell>
        </row>
        <row r="281">
          <cell r="B281" t="str">
            <v>2.1.7.  Seguros</v>
          </cell>
          <cell r="G281">
            <v>910</v>
          </cell>
          <cell r="H281">
            <v>910</v>
          </cell>
          <cell r="I281">
            <v>910</v>
          </cell>
          <cell r="J281">
            <v>910</v>
          </cell>
          <cell r="K281">
            <v>910</v>
          </cell>
          <cell r="L281">
            <v>910</v>
          </cell>
          <cell r="M281">
            <v>910</v>
          </cell>
          <cell r="N281">
            <v>910</v>
          </cell>
          <cell r="O281">
            <v>910</v>
          </cell>
          <cell r="P281">
            <v>910</v>
          </cell>
          <cell r="Q281">
            <v>910</v>
          </cell>
          <cell r="R281">
            <v>910</v>
          </cell>
          <cell r="S281">
            <v>910</v>
          </cell>
          <cell r="T281">
            <v>910</v>
          </cell>
          <cell r="U281">
            <v>910</v>
          </cell>
          <cell r="V281">
            <v>910</v>
          </cell>
          <cell r="W281">
            <v>910</v>
          </cell>
          <cell r="X281">
            <v>910</v>
          </cell>
          <cell r="Y281">
            <v>910</v>
          </cell>
          <cell r="Z281">
            <v>910</v>
          </cell>
          <cell r="AA281">
            <v>18200</v>
          </cell>
        </row>
        <row r="282">
          <cell r="B282" t="str">
            <v xml:space="preserve">2.1.8.  Garantias </v>
          </cell>
          <cell r="G282">
            <v>2478</v>
          </cell>
          <cell r="H282">
            <v>2328</v>
          </cell>
          <cell r="I282">
            <v>2136</v>
          </cell>
          <cell r="J282">
            <v>1990</v>
          </cell>
          <cell r="K282">
            <v>1928</v>
          </cell>
          <cell r="L282">
            <v>1902</v>
          </cell>
          <cell r="M282">
            <v>1873</v>
          </cell>
          <cell r="N282">
            <v>1843</v>
          </cell>
          <cell r="O282">
            <v>1804</v>
          </cell>
          <cell r="P282">
            <v>1759</v>
          </cell>
          <cell r="Q282">
            <v>1734</v>
          </cell>
          <cell r="R282">
            <v>1683</v>
          </cell>
          <cell r="S282">
            <v>1666</v>
          </cell>
          <cell r="T282">
            <v>1629</v>
          </cell>
          <cell r="U282">
            <v>1600</v>
          </cell>
          <cell r="V282">
            <v>1557</v>
          </cell>
          <cell r="W282">
            <v>1537</v>
          </cell>
          <cell r="X282">
            <v>1521</v>
          </cell>
          <cell r="Y282">
            <v>1497</v>
          </cell>
          <cell r="Z282">
            <v>1467</v>
          </cell>
          <cell r="AA282">
            <v>35932</v>
          </cell>
        </row>
        <row r="283">
          <cell r="B283" t="str">
            <v>2.2.  INVESTIMENTOS / IMOBILIZADO     (2.2.1.+ ... + 2.2.7)</v>
          </cell>
          <cell r="G283">
            <v>77642.7</v>
          </cell>
          <cell r="H283">
            <v>131178.44</v>
          </cell>
          <cell r="I283">
            <v>118033.92</v>
          </cell>
          <cell r="J283">
            <v>92210.27</v>
          </cell>
          <cell r="K283">
            <v>28172.539999999997</v>
          </cell>
          <cell r="L283">
            <v>29407.350000000002</v>
          </cell>
          <cell r="M283">
            <v>19503.780000000002</v>
          </cell>
          <cell r="N283">
            <v>24341.48</v>
          </cell>
          <cell r="O283">
            <v>69809.97</v>
          </cell>
          <cell r="P283">
            <v>47126.600000000006</v>
          </cell>
          <cell r="Q283">
            <v>4768.5</v>
          </cell>
          <cell r="R283">
            <v>654.63000000000034</v>
          </cell>
          <cell r="S283">
            <v>20131.39</v>
          </cell>
          <cell r="T283">
            <v>8298.4600000000009</v>
          </cell>
          <cell r="U283">
            <v>47432.810000000005</v>
          </cell>
          <cell r="V283">
            <v>66824.56</v>
          </cell>
          <cell r="W283">
            <v>26329.420000000002</v>
          </cell>
          <cell r="X283">
            <v>9427.6</v>
          </cell>
          <cell r="Y283">
            <v>24833.32</v>
          </cell>
          <cell r="Z283">
            <v>19641.18</v>
          </cell>
          <cell r="AA283">
            <v>865768.91999999993</v>
          </cell>
        </row>
        <row r="284">
          <cell r="B284" t="str">
            <v xml:space="preserve">2.2.1.  Ampliação Principal </v>
          </cell>
          <cell r="G284">
            <v>13858.4</v>
          </cell>
          <cell r="H284">
            <v>37111.25</v>
          </cell>
          <cell r="I284">
            <v>36050.32</v>
          </cell>
          <cell r="J284">
            <v>12038.28</v>
          </cell>
          <cell r="K284">
            <v>3053.3700000000003</v>
          </cell>
          <cell r="L284">
            <v>2336.0000000000009</v>
          </cell>
          <cell r="M284">
            <v>2742.6300000000006</v>
          </cell>
          <cell r="N284">
            <v>2692.6300000000006</v>
          </cell>
          <cell r="O284">
            <v>27657.599999999999</v>
          </cell>
          <cell r="P284">
            <v>11464.49</v>
          </cell>
          <cell r="Q284">
            <v>50</v>
          </cell>
          <cell r="R284">
            <v>38.82</v>
          </cell>
          <cell r="S284">
            <v>0</v>
          </cell>
          <cell r="T284">
            <v>3278.07</v>
          </cell>
          <cell r="U284">
            <v>33379.33</v>
          </cell>
          <cell r="V284">
            <v>46931.12</v>
          </cell>
          <cell r="W284">
            <v>19774.8</v>
          </cell>
          <cell r="X284">
            <v>0</v>
          </cell>
          <cell r="Y284">
            <v>0</v>
          </cell>
          <cell r="Z284">
            <v>0</v>
          </cell>
          <cell r="AA284">
            <v>252457.11</v>
          </cell>
        </row>
        <row r="285">
          <cell r="B285" t="str">
            <v>2.2.2.  Demais Obras de Ampliação/Melhoramentos</v>
          </cell>
          <cell r="G285">
            <v>16090.85</v>
          </cell>
          <cell r="H285">
            <v>29200.639999999999</v>
          </cell>
          <cell r="I285">
            <v>36249.01</v>
          </cell>
          <cell r="J285">
            <v>19933.34</v>
          </cell>
          <cell r="K285">
            <v>3939.89</v>
          </cell>
          <cell r="L285">
            <v>4060.4200000000005</v>
          </cell>
          <cell r="M285">
            <v>7584.3399999999992</v>
          </cell>
          <cell r="N285">
            <v>14452.34</v>
          </cell>
          <cell r="O285">
            <v>20397.32</v>
          </cell>
          <cell r="P285">
            <v>19914.62</v>
          </cell>
          <cell r="Q285">
            <v>3239.9</v>
          </cell>
          <cell r="R285">
            <v>241.78000000000034</v>
          </cell>
          <cell r="S285">
            <v>0</v>
          </cell>
          <cell r="T285">
            <v>700.45</v>
          </cell>
          <cell r="U285">
            <v>2705.51</v>
          </cell>
          <cell r="V285">
            <v>5544.21</v>
          </cell>
          <cell r="W285">
            <v>1829.92</v>
          </cell>
          <cell r="X285">
            <v>1594.18</v>
          </cell>
          <cell r="Y285">
            <v>1953.95</v>
          </cell>
          <cell r="Z285">
            <v>379.28</v>
          </cell>
          <cell r="AA285">
            <v>190011.95</v>
          </cell>
        </row>
        <row r="286">
          <cell r="B286" t="str">
            <v xml:space="preserve">2.2.3.  Equipamentos, Veiculos e Sist. Controle </v>
          </cell>
          <cell r="G286">
            <v>18270.07</v>
          </cell>
          <cell r="H286">
            <v>14890.93</v>
          </cell>
          <cell r="I286">
            <v>8116.82</v>
          </cell>
          <cell r="J286">
            <v>23857.84</v>
          </cell>
          <cell r="K286">
            <v>741.48</v>
          </cell>
          <cell r="L286">
            <v>6425.2</v>
          </cell>
          <cell r="M286">
            <v>415.54</v>
          </cell>
          <cell r="N286">
            <v>269.32</v>
          </cell>
          <cell r="O286">
            <v>12542.599999999999</v>
          </cell>
          <cell r="P286">
            <v>1045.97</v>
          </cell>
          <cell r="Q286">
            <v>209.85000000000036</v>
          </cell>
          <cell r="R286">
            <v>5.2799999999999914</v>
          </cell>
          <cell r="S286">
            <v>745.48999999999978</v>
          </cell>
          <cell r="T286">
            <v>872.88</v>
          </cell>
          <cell r="U286">
            <v>692.5</v>
          </cell>
          <cell r="V286">
            <v>755.88999999999942</v>
          </cell>
          <cell r="W286">
            <v>1355.19</v>
          </cell>
          <cell r="X286">
            <v>1189.67</v>
          </cell>
          <cell r="Y286">
            <v>9378.869999999999</v>
          </cell>
          <cell r="Z286">
            <v>3833.37</v>
          </cell>
          <cell r="AA286">
            <v>105614.76</v>
          </cell>
        </row>
        <row r="287">
          <cell r="B287" t="str">
            <v>2.2.4.  Desapropriações</v>
          </cell>
          <cell r="G287">
            <v>1765.1400000000008</v>
          </cell>
          <cell r="H287">
            <v>27575.53</v>
          </cell>
          <cell r="I287">
            <v>21168.94000000001</v>
          </cell>
          <cell r="J287">
            <v>24411.09</v>
          </cell>
          <cell r="K287">
            <v>15283.4</v>
          </cell>
          <cell r="L287">
            <v>5000</v>
          </cell>
          <cell r="M287">
            <v>2000</v>
          </cell>
          <cell r="N287">
            <v>2000</v>
          </cell>
          <cell r="O287">
            <v>1500</v>
          </cell>
          <cell r="P287">
            <v>1500</v>
          </cell>
          <cell r="Q287">
            <v>900</v>
          </cell>
          <cell r="R287">
            <v>0</v>
          </cell>
          <cell r="S287">
            <v>0</v>
          </cell>
          <cell r="T287">
            <v>0</v>
          </cell>
          <cell r="U287">
            <v>2000</v>
          </cell>
          <cell r="V287">
            <v>2000</v>
          </cell>
          <cell r="W287">
            <v>1387.9</v>
          </cell>
          <cell r="X287">
            <v>250</v>
          </cell>
          <cell r="Y287">
            <v>200</v>
          </cell>
          <cell r="Z287">
            <v>0</v>
          </cell>
          <cell r="AA287">
            <v>108942</v>
          </cell>
        </row>
        <row r="288">
          <cell r="B288" t="str">
            <v xml:space="preserve">2.2.5.  Conservação Especial </v>
          </cell>
          <cell r="G288">
            <v>27658.240000000002</v>
          </cell>
          <cell r="H288">
            <v>22400.09</v>
          </cell>
          <cell r="I288">
            <v>16448.830000000002</v>
          </cell>
          <cell r="J288">
            <v>11969.72</v>
          </cell>
          <cell r="K288">
            <v>5154.3999999999987</v>
          </cell>
          <cell r="L288">
            <v>11585.73</v>
          </cell>
          <cell r="M288">
            <v>6761.2700000000013</v>
          </cell>
          <cell r="N288">
            <v>4927.1899999999996</v>
          </cell>
          <cell r="O288">
            <v>7712.45</v>
          </cell>
          <cell r="P288">
            <v>13201.52</v>
          </cell>
          <cell r="Q288">
            <v>368.75</v>
          </cell>
          <cell r="R288">
            <v>368.75</v>
          </cell>
          <cell r="S288">
            <v>19385.900000000001</v>
          </cell>
          <cell r="T288">
            <v>3447.06</v>
          </cell>
          <cell r="U288">
            <v>8655.4699999999993</v>
          </cell>
          <cell r="V288">
            <v>11593.34</v>
          </cell>
          <cell r="W288">
            <v>1981.61</v>
          </cell>
          <cell r="X288">
            <v>6393.75</v>
          </cell>
          <cell r="Y288">
            <v>13300.5</v>
          </cell>
          <cell r="Z288">
            <v>15428.53</v>
          </cell>
          <cell r="AA288">
            <v>208743.09999999998</v>
          </cell>
        </row>
        <row r="289">
          <cell r="B289" t="str">
            <v>2.2.6.  Contratos Sub-rogados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B290" t="str">
            <v xml:space="preserve">2.2.7.  Indenizações 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B291" t="str">
            <v>2.3.  DIREITO DE CONCESSÃO     (2.3.1.+ ... + 2.3.2)</v>
          </cell>
          <cell r="G291">
            <v>30214.560000000005</v>
          </cell>
          <cell r="H291">
            <v>32206.41</v>
          </cell>
          <cell r="I291">
            <v>51955.11</v>
          </cell>
          <cell r="J291">
            <v>41453.94</v>
          </cell>
          <cell r="K291">
            <v>22149.033372000002</v>
          </cell>
          <cell r="L291">
            <v>22308.925004781253</v>
          </cell>
          <cell r="M291">
            <v>15935.804686429628</v>
          </cell>
          <cell r="N291">
            <v>11696.099897216014</v>
          </cell>
          <cell r="O291">
            <v>11958.772495154992</v>
          </cell>
          <cell r="P291">
            <v>12068.196848285779</v>
          </cell>
          <cell r="Q291">
            <v>20842.659854814061</v>
          </cell>
          <cell r="R291">
            <v>22684.88918045348</v>
          </cell>
          <cell r="S291">
            <v>22792.745831887085</v>
          </cell>
          <cell r="T291">
            <v>22902.1119742837</v>
          </cell>
          <cell r="U291">
            <v>23013.03067183221</v>
          </cell>
          <cell r="V291">
            <v>23125.487497267175</v>
          </cell>
          <cell r="W291">
            <v>23333.084011065192</v>
          </cell>
          <cell r="X291">
            <v>23583.826833242143</v>
          </cell>
          <cell r="Y291">
            <v>23705.275438239412</v>
          </cell>
          <cell r="Z291">
            <v>23828.535701386594</v>
          </cell>
          <cell r="AA291">
            <v>481758.49929833878</v>
          </cell>
        </row>
        <row r="292">
          <cell r="B292" t="str">
            <v>2.3.1.  Valor Variável da Concessão</v>
          </cell>
          <cell r="G292">
            <v>2230.56</v>
          </cell>
          <cell r="H292">
            <v>2986.41</v>
          </cell>
          <cell r="I292">
            <v>3199.11</v>
          </cell>
          <cell r="J292">
            <v>6629.94</v>
          </cell>
          <cell r="K292">
            <v>6885.0333720000008</v>
          </cell>
          <cell r="L292">
            <v>7044.9250047812529</v>
          </cell>
          <cell r="M292">
            <v>6915.4923524281276</v>
          </cell>
          <cell r="N292">
            <v>7006.221127787614</v>
          </cell>
          <cell r="O292">
            <v>7110.8781818054922</v>
          </cell>
          <cell r="P292">
            <v>7220.3025349362797</v>
          </cell>
          <cell r="Q292">
            <v>7314.6774692558083</v>
          </cell>
          <cell r="R292">
            <v>7420.8891804534815</v>
          </cell>
          <cell r="S292">
            <v>7528.7458318870858</v>
          </cell>
          <cell r="T292">
            <v>7638.1119742837</v>
          </cell>
          <cell r="U292">
            <v>7749.0306718322099</v>
          </cell>
          <cell r="V292">
            <v>7861.4874972671769</v>
          </cell>
          <cell r="W292">
            <v>8069.0840110651907</v>
          </cell>
          <cell r="X292">
            <v>8319.8268332421449</v>
          </cell>
          <cell r="Y292">
            <v>8441.2754382394123</v>
          </cell>
          <cell r="Z292">
            <v>8564.5357013865942</v>
          </cell>
          <cell r="AA292">
            <v>136136.53718265161</v>
          </cell>
        </row>
        <row r="293">
          <cell r="B293" t="str">
            <v xml:space="preserve">2.3.2.  Valor Fixo da Concessão </v>
          </cell>
          <cell r="G293">
            <v>27984.000000000004</v>
          </cell>
          <cell r="H293">
            <v>29220</v>
          </cell>
          <cell r="I293">
            <v>48756</v>
          </cell>
          <cell r="J293">
            <v>34824</v>
          </cell>
          <cell r="K293">
            <v>15264</v>
          </cell>
          <cell r="L293">
            <v>15264</v>
          </cell>
          <cell r="M293">
            <v>9020.3123340015009</v>
          </cell>
          <cell r="N293">
            <v>4689.8787694284001</v>
          </cell>
          <cell r="O293">
            <v>4847.8943133494995</v>
          </cell>
          <cell r="P293">
            <v>4847.8943133494995</v>
          </cell>
          <cell r="Q293">
            <v>13527.982385558251</v>
          </cell>
          <cell r="R293">
            <v>15264</v>
          </cell>
          <cell r="S293">
            <v>15264</v>
          </cell>
          <cell r="T293">
            <v>15264</v>
          </cell>
          <cell r="U293">
            <v>15264</v>
          </cell>
          <cell r="V293">
            <v>15264</v>
          </cell>
          <cell r="W293">
            <v>15264</v>
          </cell>
          <cell r="X293">
            <v>15264</v>
          </cell>
          <cell r="Y293">
            <v>15264</v>
          </cell>
          <cell r="Z293">
            <v>15264</v>
          </cell>
          <cell r="AA293">
            <v>345621.9621156872</v>
          </cell>
        </row>
        <row r="294">
          <cell r="B294" t="str">
            <v>2.4.  DESEMBOLSOS  SOBRE O LUCRO     (2.4.1. + 2.4.2)</v>
          </cell>
          <cell r="G294">
            <v>4699.2958807269233</v>
          </cell>
          <cell r="H294">
            <v>5579.4520347876341</v>
          </cell>
          <cell r="I294">
            <v>4291.2101768471239</v>
          </cell>
          <cell r="J294">
            <v>36279.493982572843</v>
          </cell>
          <cell r="K294">
            <v>37429.216795737288</v>
          </cell>
          <cell r="L294">
            <v>38320.202153445265</v>
          </cell>
          <cell r="M294">
            <v>35699.013760128117</v>
          </cell>
          <cell r="N294">
            <v>37322.372416138649</v>
          </cell>
          <cell r="O294">
            <v>37254.268301000011</v>
          </cell>
          <cell r="P294">
            <v>37184.270558338903</v>
          </cell>
          <cell r="Q294">
            <v>34734.931741499058</v>
          </cell>
          <cell r="R294">
            <v>35780.992768214535</v>
          </cell>
          <cell r="S294">
            <v>36893.863784131987</v>
          </cell>
          <cell r="T294">
            <v>37470.187813851313</v>
          </cell>
          <cell r="U294">
            <v>37072.473473984937</v>
          </cell>
          <cell r="V294">
            <v>34326.736978664194</v>
          </cell>
          <cell r="W294">
            <v>32930.216994827875</v>
          </cell>
          <cell r="X294">
            <v>33803.039345075042</v>
          </cell>
          <cell r="Y294">
            <v>31677.832628316308</v>
          </cell>
          <cell r="Z294">
            <v>23661.680783673317</v>
          </cell>
          <cell r="AA294">
            <v>612410.75237196125</v>
          </cell>
        </row>
        <row r="295">
          <cell r="B295" t="str">
            <v xml:space="preserve">2.4.1.  Contribuição Social  </v>
          </cell>
          <cell r="G295">
            <v>1145.0414256307693</v>
          </cell>
          <cell r="H295">
            <v>1358.4126144939717</v>
          </cell>
          <cell r="I295">
            <v>1046.1115580235455</v>
          </cell>
          <cell r="J295">
            <v>8800.8470260782669</v>
          </cell>
          <cell r="K295">
            <v>9079.5677080575279</v>
          </cell>
          <cell r="L295">
            <v>9295.5641584109708</v>
          </cell>
          <cell r="M295">
            <v>8660.1245479098488</v>
          </cell>
          <cell r="N295">
            <v>9053.6660402760353</v>
          </cell>
          <cell r="O295">
            <v>9037.1559517575788</v>
          </cell>
          <cell r="P295">
            <v>9020.1868020215516</v>
          </cell>
          <cell r="Q295">
            <v>8426.4076949088612</v>
          </cell>
          <cell r="R295">
            <v>8679.9982468398866</v>
          </cell>
          <cell r="S295">
            <v>8949.7851597895751</v>
          </cell>
          <cell r="T295">
            <v>9089.500076085169</v>
          </cell>
          <cell r="U295">
            <v>8993.084478541803</v>
          </cell>
          <cell r="V295">
            <v>8327.4513887670819</v>
          </cell>
          <cell r="W295">
            <v>7988.9010896552427</v>
          </cell>
          <cell r="X295">
            <v>8200.4943866848607</v>
          </cell>
          <cell r="Y295">
            <v>7685.29275837971</v>
          </cell>
          <cell r="Z295">
            <v>5741.9832202844409</v>
          </cell>
          <cell r="AA295">
            <v>148579.57633259665</v>
          </cell>
        </row>
        <row r="296">
          <cell r="B296" t="str">
            <v xml:space="preserve">2.4.2.  Imposto de Renda  </v>
          </cell>
          <cell r="G296">
            <v>3554.2544550961538</v>
          </cell>
          <cell r="H296">
            <v>4221.0394202936623</v>
          </cell>
          <cell r="I296">
            <v>3245.0986188235784</v>
          </cell>
          <cell r="J296">
            <v>27478.646956494576</v>
          </cell>
          <cell r="K296">
            <v>28349.649087679762</v>
          </cell>
          <cell r="L296">
            <v>29024.637995034296</v>
          </cell>
          <cell r="M296">
            <v>27038.889212218266</v>
          </cell>
          <cell r="N296">
            <v>28268.70637586261</v>
          </cell>
          <cell r="O296">
            <v>28217.11234924243</v>
          </cell>
          <cell r="P296">
            <v>28164.083756317348</v>
          </cell>
          <cell r="Q296">
            <v>26308.524046590195</v>
          </cell>
          <cell r="R296">
            <v>27100.994521374651</v>
          </cell>
          <cell r="S296">
            <v>27944.078624342415</v>
          </cell>
          <cell r="T296">
            <v>28380.687737766144</v>
          </cell>
          <cell r="U296">
            <v>28079.388995443136</v>
          </cell>
          <cell r="V296">
            <v>25999.285589897114</v>
          </cell>
          <cell r="W296">
            <v>24941.315905172632</v>
          </cell>
          <cell r="X296">
            <v>25602.544958390183</v>
          </cell>
          <cell r="Y296">
            <v>23992.539869936598</v>
          </cell>
          <cell r="Z296">
            <v>17919.697563388876</v>
          </cell>
          <cell r="AA296">
            <v>463831.1760393646</v>
          </cell>
        </row>
        <row r="297">
          <cell r="B297" t="str">
            <v>3.  SALDO DO CAIXA     (1 - 2)</v>
          </cell>
          <cell r="G297">
            <v>-74107.923880726914</v>
          </cell>
          <cell r="H297">
            <v>-120345.23753478762</v>
          </cell>
          <cell r="I297">
            <v>-121630.86067684711</v>
          </cell>
          <cell r="J297">
            <v>-9719.1109825728345</v>
          </cell>
          <cell r="K297">
            <v>80706.520505662687</v>
          </cell>
          <cell r="L297">
            <v>83405.959547006205</v>
          </cell>
          <cell r="M297">
            <v>89914.729371124791</v>
          </cell>
          <cell r="N297">
            <v>90085.601027778204</v>
          </cell>
          <cell r="O297">
            <v>47140.469839822268</v>
          </cell>
          <cell r="P297">
            <v>73185.504782185017</v>
          </cell>
          <cell r="Q297">
            <v>112138.31734252622</v>
          </cell>
          <cell r="R297">
            <v>116669.16359614054</v>
          </cell>
          <cell r="S297">
            <v>99295.030964942707</v>
          </cell>
          <cell r="T297">
            <v>113830.58982880361</v>
          </cell>
          <cell r="U297">
            <v>78411.629811473627</v>
          </cell>
          <cell r="V297">
            <v>65143.589815854153</v>
          </cell>
          <cell r="W297">
            <v>113193.08713104203</v>
          </cell>
          <cell r="X297">
            <v>136644.58089390618</v>
          </cell>
          <cell r="Y297">
            <v>126988.8490278344</v>
          </cell>
          <cell r="Z297">
            <v>143881.27562216192</v>
          </cell>
          <cell r="AA297">
            <v>1244831.76603333</v>
          </cell>
        </row>
        <row r="298">
          <cell r="B298" t="str">
            <v xml:space="preserve">4. T.I.R. (Taxa Interna de Retorno) Anual do Projeto     </v>
          </cell>
          <cell r="G298">
            <v>0.18482198272984429</v>
          </cell>
        </row>
        <row r="300">
          <cell r="B300" t="str">
            <v>FLUXO DE CAIXA COM FATORES DE DESEQUILIBRIO NA EXTENSÃO DO PERIODO CONTRATUAL (MIlhares de Reais)</v>
          </cell>
        </row>
        <row r="302">
          <cell r="B302" t="str">
            <v>DISCRIMINAÇÃO</v>
          </cell>
          <cell r="G302">
            <v>21</v>
          </cell>
          <cell r="H302">
            <v>22</v>
          </cell>
          <cell r="I302">
            <v>23</v>
          </cell>
          <cell r="J302">
            <v>24</v>
          </cell>
          <cell r="K302">
            <v>25</v>
          </cell>
          <cell r="L302">
            <v>26</v>
          </cell>
          <cell r="M302">
            <v>27</v>
          </cell>
          <cell r="N302">
            <v>28</v>
          </cell>
          <cell r="O302">
            <v>29</v>
          </cell>
          <cell r="P302">
            <v>30</v>
          </cell>
          <cell r="Q302">
            <v>31</v>
          </cell>
          <cell r="R302">
            <v>32</v>
          </cell>
          <cell r="S302">
            <v>33</v>
          </cell>
          <cell r="T302">
            <v>34</v>
          </cell>
          <cell r="U302">
            <v>35</v>
          </cell>
          <cell r="V302">
            <v>36</v>
          </cell>
          <cell r="W302">
            <v>37</v>
          </cell>
          <cell r="X302">
            <v>38</v>
          </cell>
          <cell r="Y302">
            <v>39</v>
          </cell>
          <cell r="Z302">
            <v>40</v>
          </cell>
          <cell r="AA302" t="str">
            <v>TOTAL</v>
          </cell>
        </row>
        <row r="303">
          <cell r="B303" t="str">
            <v xml:space="preserve">1.  INGRESSOS     (1.1.) </v>
          </cell>
          <cell r="G303">
            <v>283242.32903350698</v>
          </cell>
          <cell r="H303">
            <v>287969.05948152556</v>
          </cell>
          <cell r="I303">
            <v>292775.11211849301</v>
          </cell>
          <cell r="J303">
            <v>297661.82668872463</v>
          </cell>
          <cell r="K303">
            <v>302630.5657302966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1464278.893052547</v>
          </cell>
        </row>
        <row r="304">
          <cell r="B304" t="str">
            <v>1.1.  RECEITAS     (1.1.1.+ ... + 1.1.4)</v>
          </cell>
          <cell r="G304">
            <v>283242.32903350698</v>
          </cell>
          <cell r="H304">
            <v>287969.05948152556</v>
          </cell>
          <cell r="I304">
            <v>292775.11211849301</v>
          </cell>
          <cell r="J304">
            <v>297661.82668872463</v>
          </cell>
          <cell r="K304">
            <v>302630.5657302966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1464278.893052547</v>
          </cell>
        </row>
        <row r="305">
          <cell r="B305" t="str">
            <v>1.1.1   Receitas de Pedágio</v>
          </cell>
          <cell r="G305">
            <v>274390.77790658275</v>
          </cell>
          <cell r="H305">
            <v>278969.79421749973</v>
          </cell>
          <cell r="I305">
            <v>283625.65383501293</v>
          </cell>
          <cell r="J305">
            <v>288359.6546353476</v>
          </cell>
          <cell r="K305">
            <v>293173.11657616671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1418518.9971706099</v>
          </cell>
        </row>
        <row r="306">
          <cell r="B306" t="str">
            <v>1.1.2   Outras Receitas Operacionais</v>
          </cell>
          <cell r="G306">
            <v>7479.656606994391</v>
          </cell>
          <cell r="H306">
            <v>7604.4766532976446</v>
          </cell>
          <cell r="I306">
            <v>7731.391382047118</v>
          </cell>
          <cell r="J306">
            <v>7860.436172232432</v>
          </cell>
          <cell r="K306">
            <v>7991.6470047642051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38667.60781933579</v>
          </cell>
        </row>
        <row r="307">
          <cell r="B307" t="str">
            <v>1.1.3   Receitas Não Operacionais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08">
          <cell r="B308" t="str">
            <v xml:space="preserve">1.1.4   Receitas Financeiras </v>
          </cell>
          <cell r="G308">
            <v>1371.8945199298544</v>
          </cell>
          <cell r="H308">
            <v>1394.7886107281797</v>
          </cell>
          <cell r="I308">
            <v>1418.0669014329922</v>
          </cell>
          <cell r="J308">
            <v>1441.7358811445981</v>
          </cell>
          <cell r="K308">
            <v>1465.8021493657147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7092.2880626013393</v>
          </cell>
        </row>
        <row r="309">
          <cell r="B309" t="str">
            <v>2.  DESEMBOLSOS     (2.1.+ ... + 2.4)</v>
          </cell>
          <cell r="G309">
            <v>150151.40143062337</v>
          </cell>
          <cell r="H309">
            <v>152091.30186380562</v>
          </cell>
          <cell r="I309">
            <v>154063.75696673157</v>
          </cell>
          <cell r="J309">
            <v>156069.31658471323</v>
          </cell>
          <cell r="K309">
            <v>158108.53991786425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770484.31676373794</v>
          </cell>
        </row>
        <row r="310">
          <cell r="B310" t="str">
            <v>2.1.  OPERACIONAIS     (2.1.1.+ ... + 2.1.8)</v>
          </cell>
          <cell r="G310">
            <v>76178.861366930083</v>
          </cell>
          <cell r="H310">
            <v>76605.028940894248</v>
          </cell>
          <cell r="I310">
            <v>77038.34829666563</v>
          </cell>
          <cell r="J310">
            <v>77478.940227166764</v>
          </cell>
          <cell r="K310">
            <v>77926.927580432341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385228.10641208902</v>
          </cell>
        </row>
        <row r="311">
          <cell r="B311" t="str">
            <v xml:space="preserve">2.1.1.  Pessoal / Administradores   </v>
          </cell>
          <cell r="G311">
            <v>34047</v>
          </cell>
          <cell r="H311">
            <v>34047</v>
          </cell>
          <cell r="I311">
            <v>34047</v>
          </cell>
          <cell r="J311">
            <v>34047</v>
          </cell>
          <cell r="K311">
            <v>34047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170235</v>
          </cell>
        </row>
        <row r="312">
          <cell r="B312" t="str">
            <v xml:space="preserve">2.1.2.  Conservação de Rotina  </v>
          </cell>
          <cell r="G312">
            <v>6997</v>
          </cell>
          <cell r="H312">
            <v>6997</v>
          </cell>
          <cell r="I312">
            <v>6997</v>
          </cell>
          <cell r="J312">
            <v>6997</v>
          </cell>
          <cell r="K312">
            <v>6997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34985</v>
          </cell>
        </row>
        <row r="313">
          <cell r="B313" t="str">
            <v xml:space="preserve">2.1.3.  Consumo   </v>
          </cell>
          <cell r="G313">
            <v>1135</v>
          </cell>
          <cell r="H313">
            <v>1135</v>
          </cell>
          <cell r="I313">
            <v>1135</v>
          </cell>
          <cell r="J313">
            <v>1135</v>
          </cell>
          <cell r="K313">
            <v>1135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5675</v>
          </cell>
        </row>
        <row r="314">
          <cell r="B314" t="str">
            <v>2.1.4.  Transportes</v>
          </cell>
          <cell r="G314">
            <v>5306</v>
          </cell>
          <cell r="H314">
            <v>5306</v>
          </cell>
          <cell r="I314">
            <v>5306</v>
          </cell>
          <cell r="J314">
            <v>5306</v>
          </cell>
          <cell r="K314">
            <v>5306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26530</v>
          </cell>
        </row>
        <row r="315">
          <cell r="B315" t="str">
            <v>2.1.5.  Diversas</v>
          </cell>
          <cell r="G315">
            <v>1745</v>
          </cell>
          <cell r="H315">
            <v>1745</v>
          </cell>
          <cell r="I315">
            <v>1745</v>
          </cell>
          <cell r="J315">
            <v>1745</v>
          </cell>
          <cell r="K315">
            <v>1745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8725</v>
          </cell>
        </row>
        <row r="316">
          <cell r="B316" t="str">
            <v>2.1.6.  Tributos s/ Faturamento</v>
          </cell>
          <cell r="G316">
            <v>25452.900236576013</v>
          </cell>
          <cell r="H316">
            <v>25877.656659633005</v>
          </cell>
          <cell r="I316">
            <v>26309.541183100519</v>
          </cell>
          <cell r="J316">
            <v>26748.67419992448</v>
          </cell>
          <cell r="K316">
            <v>27195.178151358057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131583.95043059209</v>
          </cell>
        </row>
        <row r="317">
          <cell r="B317" t="str">
            <v>2.1.7.  Seguros</v>
          </cell>
          <cell r="G317">
            <v>910</v>
          </cell>
          <cell r="H317">
            <v>910</v>
          </cell>
          <cell r="I317">
            <v>910</v>
          </cell>
          <cell r="J317">
            <v>910</v>
          </cell>
          <cell r="K317">
            <v>910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4550</v>
          </cell>
        </row>
        <row r="318">
          <cell r="B318" t="str">
            <v xml:space="preserve">2.1.8.  Garantias </v>
          </cell>
          <cell r="G318">
            <v>585.96113035407313</v>
          </cell>
          <cell r="H318">
            <v>587.37228126123932</v>
          </cell>
          <cell r="I318">
            <v>588.80711356511802</v>
          </cell>
          <cell r="J318">
            <v>590.26602724227405</v>
          </cell>
          <cell r="K318">
            <v>591.74942907427931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2944.1559814969837</v>
          </cell>
        </row>
        <row r="319">
          <cell r="B319" t="str">
            <v>2.2.  INVESTIMENTOS / IMOBILIZADO     (2.2.1.+ ... + 2.2.7)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B320" t="str">
            <v xml:space="preserve">2.2.1.  Ampliação Principal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B321" t="str">
            <v>2.2.2.  Demais Obras de Ampliação/Melhoramentos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B322" t="str">
            <v xml:space="preserve">2.2.3.  Equipamentos, Veiculos e Sist. Controle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B323" t="str">
            <v>2.2.4.  Desapropriações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B324" t="str">
            <v xml:space="preserve">2.2.5.  Conservação Especial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B325" t="str">
            <v>2.2.6.  Contratos Sub-rogados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B326" t="str">
            <v xml:space="preserve">2.2.7.  Indenizações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B327" t="str">
            <v>2.3.  DIREITO DE CONCESSÃO     (2.3.1.+ ... + 2.3.2)</v>
          </cell>
          <cell r="G327">
            <v>8456.1130354073139</v>
          </cell>
          <cell r="H327">
            <v>8597.2281261239223</v>
          </cell>
          <cell r="I327">
            <v>8740.7113565117997</v>
          </cell>
          <cell r="J327">
            <v>8886.6027242274013</v>
          </cell>
          <cell r="K327">
            <v>9034.9429074279269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43715.598149698359</v>
          </cell>
        </row>
        <row r="328">
          <cell r="B328" t="str">
            <v>2.3.1.  Valor Variável da Concessão</v>
          </cell>
          <cell r="G328">
            <v>8456.1130354073139</v>
          </cell>
          <cell r="H328">
            <v>8597.2281261239223</v>
          </cell>
          <cell r="I328">
            <v>8740.7113565117997</v>
          </cell>
          <cell r="J328">
            <v>8886.6027242274013</v>
          </cell>
          <cell r="K328">
            <v>9034.9429074279269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43715.598149698359</v>
          </cell>
        </row>
        <row r="329">
          <cell r="B329" t="str">
            <v xml:space="preserve">2.3.2.  Valor Fixo da Concessão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B330" t="str">
            <v>2.4.  DESEMBOLSOS  SOBRE O LUCRO     (2.4.1. + 2.4.2)</v>
          </cell>
          <cell r="G330">
            <v>65516.427028285972</v>
          </cell>
          <cell r="H330">
            <v>66889.044796787435</v>
          </cell>
          <cell r="I330">
            <v>68284.697313554134</v>
          </cell>
          <cell r="J330">
            <v>69703.77363331907</v>
          </cell>
          <cell r="K330">
            <v>71146.669430003996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341540.61220195063</v>
          </cell>
        </row>
        <row r="331">
          <cell r="B331" t="str">
            <v xml:space="preserve">2.4.1.  Contribuição Social  </v>
          </cell>
          <cell r="G331">
            <v>15888.58837049357</v>
          </cell>
          <cell r="H331">
            <v>16221.34419316059</v>
          </cell>
          <cell r="I331">
            <v>16559.684197225244</v>
          </cell>
          <cell r="J331">
            <v>16903.702698986439</v>
          </cell>
          <cell r="K331">
            <v>17253.495619394911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82826.815079260763</v>
          </cell>
        </row>
        <row r="332">
          <cell r="B332" t="str">
            <v xml:space="preserve">2.4.2.  Imposto de Renda  </v>
          </cell>
          <cell r="G332">
            <v>49627.838657792403</v>
          </cell>
          <cell r="H332">
            <v>50667.700603626843</v>
          </cell>
          <cell r="I332">
            <v>51725.01311632889</v>
          </cell>
          <cell r="J332">
            <v>52800.070934332623</v>
          </cell>
          <cell r="K332">
            <v>53893.173810609092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258713.79712268984</v>
          </cell>
        </row>
        <row r="333">
          <cell r="B333" t="str">
            <v>3.  SALDO DO CAIXA     (1 - 2)</v>
          </cell>
          <cell r="G333">
            <v>133090.9276028836</v>
          </cell>
          <cell r="H333">
            <v>135877.75761771994</v>
          </cell>
          <cell r="I333">
            <v>138711.35515176144</v>
          </cell>
          <cell r="J333">
            <v>141592.5101040114</v>
          </cell>
          <cell r="K333">
            <v>144522.02581243234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693794.57628880907</v>
          </cell>
        </row>
        <row r="334">
          <cell r="B334" t="str">
            <v xml:space="preserve">4. T.I.R. (Taxa Interna de Retorno) Anual do Projeto     </v>
          </cell>
          <cell r="G334">
            <v>0.19360997399325544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54">
          <cell r="F54" t="str">
            <v>ESTUDO DO REEQUILÍBRIO ECONÔMICO-FINANCEIRO</v>
          </cell>
        </row>
        <row r="55">
          <cell r="F55" t="str">
            <v>DA CONCESSIONÁRIA VIAOESTE</v>
          </cell>
        </row>
        <row r="56">
          <cell r="F56" t="str">
            <v>Versão: A-001 - outubro/2006</v>
          </cell>
        </row>
        <row r="57">
          <cell r="F57" t="str">
            <v>Valores a Preço de: julho/1997</v>
          </cell>
        </row>
        <row r="64">
          <cell r="B64" t="str">
            <v>RESUMO DOS DESEQUILIBRIOS NO CONTRATO EM VPL (Milhares de Reais)</v>
          </cell>
        </row>
        <row r="66">
          <cell r="B66" t="str">
            <v>FATOR</v>
          </cell>
          <cell r="C66" t="str">
            <v>DISCRIMINAÇÃO</v>
          </cell>
          <cell r="G66" t="str">
            <v>VPL (a)</v>
          </cell>
          <cell r="H66">
            <v>9</v>
          </cell>
          <cell r="I66" t="str">
            <v>TIR (b)</v>
          </cell>
        </row>
        <row r="67">
          <cell r="B67" t="str">
            <v>FATOR 1</v>
          </cell>
          <cell r="C67" t="str">
            <v>1ª Adequação - Investimentos</v>
          </cell>
          <cell r="G67">
            <v>25733.44526868036</v>
          </cell>
          <cell r="H67">
            <v>126225.66413471791</v>
          </cell>
          <cell r="I67">
            <v>0.20939254423031073</v>
          </cell>
        </row>
        <row r="68">
          <cell r="B68" t="str">
            <v>FATOR 2</v>
          </cell>
          <cell r="C68" t="str">
            <v>3ª Adequação - Investimentos</v>
          </cell>
          <cell r="G68">
            <v>1778.4553827698655</v>
          </cell>
          <cell r="H68">
            <v>8723.5389385388025</v>
          </cell>
          <cell r="I68">
            <v>0.19430100682593032</v>
          </cell>
        </row>
        <row r="69">
          <cell r="B69" t="str">
            <v>FATOR 3</v>
          </cell>
          <cell r="C69" t="str">
            <v>DIFERENÇA DE RECEITA DA SP-270</v>
          </cell>
          <cell r="G69">
            <v>-2965.2502231429698</v>
          </cell>
          <cell r="H69">
            <v>-14544.911294772615</v>
          </cell>
          <cell r="I69">
            <v>0.19164958126844359</v>
          </cell>
        </row>
        <row r="70">
          <cell r="B70" t="str">
            <v>FATOR 4</v>
          </cell>
          <cell r="C70" t="str">
            <v>DIFERENÇA DE RECEITA DA SP-075 X SP-270</v>
          </cell>
          <cell r="G70">
            <v>-1208.6874455252214</v>
          </cell>
          <cell r="H70">
            <v>-5928.7582346543904</v>
          </cell>
          <cell r="I70">
            <v>0.19260923388099299</v>
          </cell>
        </row>
        <row r="71">
          <cell r="B71" t="str">
            <v>FATOR 5</v>
          </cell>
          <cell r="C71" t="str">
            <v>Alteração de ISS-QN</v>
          </cell>
          <cell r="G71">
            <v>-9731.3297676935636</v>
          </cell>
          <cell r="H71">
            <v>-47733.350510048556</v>
          </cell>
          <cell r="I71">
            <v>0.18785617026087006</v>
          </cell>
        </row>
        <row r="72">
          <cell r="B72" t="str">
            <v>FATOR 6</v>
          </cell>
          <cell r="C72" t="str">
            <v>Majoração da COFINS</v>
          </cell>
          <cell r="G72">
            <v>-4562.4934014118271</v>
          </cell>
          <cell r="H72">
            <v>-22379.582434086136</v>
          </cell>
          <cell r="I72">
            <v>0.19076783767096686</v>
          </cell>
        </row>
        <row r="73">
          <cell r="B73" t="str">
            <v>FATOR 7</v>
          </cell>
          <cell r="C73">
            <v>0</v>
          </cell>
          <cell r="G73">
            <v>5.5798919494794395E-8</v>
          </cell>
          <cell r="H73">
            <v>2.7370045470756614E-7</v>
          </cell>
          <cell r="I73">
            <v>0.19327037557252341</v>
          </cell>
        </row>
        <row r="74">
          <cell r="B74" t="str">
            <v>FATOR 7</v>
          </cell>
          <cell r="C74" t="str">
            <v>DIFERENÇA PELO NÃO INÍCIO DA OPERAÇÃO DAS MARGINAIS - SP 280</v>
          </cell>
          <cell r="G74">
            <v>-19567.903452309554</v>
          </cell>
          <cell r="H74">
            <v>-95982.935172616155</v>
          </cell>
          <cell r="I74">
            <v>0.18293804140810907</v>
          </cell>
        </row>
        <row r="75">
          <cell r="B75" t="str">
            <v>FATOR 8</v>
          </cell>
          <cell r="C75" t="str">
            <v>4ª Adequação - Investimentos</v>
          </cell>
          <cell r="G75">
            <v>26590.71447300016</v>
          </cell>
          <cell r="H75">
            <v>130430.6733562856</v>
          </cell>
          <cell r="I75">
            <v>0.20829608837028563</v>
          </cell>
        </row>
        <row r="76">
          <cell r="B76" t="str">
            <v>FATOR 9</v>
          </cell>
          <cell r="C76" t="str">
            <v>REGIME TARIFÁRIO ESPECIAL DAS MARGINAIS DA SP-280</v>
          </cell>
          <cell r="G76">
            <v>-16534.230355471744</v>
          </cell>
          <cell r="H76">
            <v>-81102.401399626498</v>
          </cell>
          <cell r="I76">
            <v>0.18390646773845529</v>
          </cell>
        </row>
        <row r="77">
          <cell r="B77" t="str">
            <v>FATOR 10</v>
          </cell>
          <cell r="C77" t="str">
            <v>DIFERENÇA DE RECEITA DA SP-075 X SP-270 - 2</v>
          </cell>
          <cell r="G77">
            <v>-633.74691018944065</v>
          </cell>
          <cell r="H77">
            <v>-3108.6053109782379</v>
          </cell>
          <cell r="I77">
            <v>0.19292347618797812</v>
          </cell>
        </row>
        <row r="78">
          <cell r="B78" t="str">
            <v>FATOR 11</v>
          </cell>
          <cell r="C78" t="str">
            <v>DIFERENÇA DE RECEITA PELA POSTERGAÇÃO DA DUPLICAÇÃO</v>
          </cell>
          <cell r="G78">
            <v>-5701.1889491448674</v>
          </cell>
          <cell r="H78">
            <v>-27965.021937392106</v>
          </cell>
          <cell r="I78">
            <v>0.19012072224241236</v>
          </cell>
        </row>
        <row r="79">
          <cell r="B79" t="str">
            <v>FATOR 12</v>
          </cell>
          <cell r="C79" t="str">
            <v>DIFERENÇA DE IGPM 2003 - RECEITA REAL</v>
          </cell>
          <cell r="G79">
            <v>-688.00404272528317</v>
          </cell>
          <cell r="H79">
            <v>-3374.7431140153412</v>
          </cell>
          <cell r="I79">
            <v>0.19289373267658125</v>
          </cell>
        </row>
        <row r="80">
          <cell r="B80" t="str">
            <v>FATOR 14</v>
          </cell>
          <cell r="C80">
            <v>0</v>
          </cell>
          <cell r="G80">
            <v>5.5798919494794395E-8</v>
          </cell>
          <cell r="H80">
            <v>2.7370045470756614E-7</v>
          </cell>
          <cell r="I80">
            <v>0.19327037557252341</v>
          </cell>
        </row>
        <row r="81">
          <cell r="B81" t="str">
            <v>FATOR 13</v>
          </cell>
          <cell r="C81" t="str">
            <v>5ª Adequação - Investimentos</v>
          </cell>
          <cell r="G81">
            <v>-2176.5888463964843</v>
          </cell>
          <cell r="H81">
            <v>-10676.431772584985</v>
          </cell>
          <cell r="I81">
            <v>0.19208059764202703</v>
          </cell>
        </row>
        <row r="82">
          <cell r="B82" t="str">
            <v>TOTAL GERAL</v>
          </cell>
          <cell r="G82">
            <v>-9666.8082694489713</v>
          </cell>
          <cell r="H82">
            <v>-47416.864750685309</v>
          </cell>
          <cell r="I82">
            <v>0.18645436637078908</v>
          </cell>
        </row>
        <row r="83">
          <cell r="B83" t="str">
            <v>(a) reperesenta apenas o VPL do fluxo de caixa do fator utilizando a tir original do projeto</v>
          </cell>
        </row>
        <row r="84">
          <cell r="B84" t="str">
            <v>(b) representa a tir do fluxo de caixa do projeto mais o fluxo de caixa do fator</v>
          </cell>
        </row>
        <row r="86">
          <cell r="B86" t="str">
            <v>ALTERNATIVAS UTILIZADAS PARA O REEQUILIBRIO DO CONTRATO</v>
          </cell>
        </row>
        <row r="88">
          <cell r="B88" t="str">
            <v>Projeta o Contrato Original até:</v>
          </cell>
          <cell r="F88">
            <v>25</v>
          </cell>
        </row>
        <row r="90">
          <cell r="B90" t="str">
            <v>Reajuste na Receita Base  de:</v>
          </cell>
          <cell r="F90">
            <v>0</v>
          </cell>
        </row>
        <row r="92">
          <cell r="B92" t="str">
            <v>Considera o Reajuste a Partir do:</v>
          </cell>
          <cell r="F92">
            <v>9</v>
          </cell>
        </row>
        <row r="94">
          <cell r="B94" t="str">
            <v>EFEITOS NOS RESULTADOS PROJETADOS</v>
          </cell>
        </row>
        <row r="96">
          <cell r="B96" t="str">
            <v>TIR Original do Contrato (ao ano)</v>
          </cell>
          <cell r="J96">
            <v>0.19327037557252341</v>
          </cell>
        </row>
        <row r="98">
          <cell r="B98" t="str">
            <v>TIR Resultante dos Desequilibrio no Contrato Original (ao ano)</v>
          </cell>
          <cell r="J98">
            <v>0.18645436637078908</v>
          </cell>
        </row>
        <row r="100">
          <cell r="B100" t="str">
            <v>Diferença entre a TIR Original x TIR Desequilibrios</v>
          </cell>
          <cell r="J100">
            <v>-6.8160092017343354E-3</v>
          </cell>
        </row>
        <row r="102">
          <cell r="B102" t="str">
            <v>TIR Resultante das Alternativas Utilizadas para o Reequilibrio (ao ano)</v>
          </cell>
          <cell r="J102">
            <v>0.19360997399325544</v>
          </cell>
        </row>
        <row r="104">
          <cell r="B104" t="str">
            <v>GRAFICOS COMPARATIVOS DOS AJUSTES NOS DESEQUILIBRIOS NO CONTRATO ORIGINAL</v>
          </cell>
        </row>
        <row r="133">
          <cell r="B133" t="str">
            <v>SALDO DO FLUXO DE CAIXA DOS FATORES DE DESEQUILIBRIO (MIlhares de Reais)</v>
          </cell>
        </row>
        <row r="135">
          <cell r="B135" t="str">
            <v>DISCRIMINAÇÃO</v>
          </cell>
          <cell r="F135" t="str">
            <v>VPL</v>
          </cell>
          <cell r="G135" t="str">
            <v>TIR</v>
          </cell>
          <cell r="H135">
            <v>1</v>
          </cell>
          <cell r="I135">
            <v>2</v>
          </cell>
          <cell r="J135">
            <v>3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8</v>
          </cell>
          <cell r="P135">
            <v>9</v>
          </cell>
          <cell r="Q135">
            <v>10</v>
          </cell>
          <cell r="R135">
            <v>11</v>
          </cell>
          <cell r="S135">
            <v>12</v>
          </cell>
          <cell r="T135">
            <v>13</v>
          </cell>
          <cell r="U135">
            <v>14</v>
          </cell>
          <cell r="V135">
            <v>15</v>
          </cell>
          <cell r="W135">
            <v>16</v>
          </cell>
          <cell r="X135">
            <v>17</v>
          </cell>
          <cell r="Y135">
            <v>18</v>
          </cell>
          <cell r="Z135">
            <v>19</v>
          </cell>
          <cell r="AA135">
            <v>20</v>
          </cell>
        </row>
        <row r="136">
          <cell r="B136" t="str">
            <v>(=)Fluxo de Caixa do Projeto Original</v>
          </cell>
          <cell r="F136">
            <v>5.5798919494794395E-8</v>
          </cell>
          <cell r="G136">
            <v>0.19327037557252341</v>
          </cell>
          <cell r="H136">
            <v>-146068.54176000002</v>
          </cell>
          <cell r="I136">
            <v>-163024.19148499999</v>
          </cell>
          <cell r="J136">
            <v>-95881.515604999979</v>
          </cell>
          <cell r="K136">
            <v>39032.087509999998</v>
          </cell>
          <cell r="L136">
            <v>106526.57626999999</v>
          </cell>
          <cell r="M136">
            <v>106644.66430999996</v>
          </cell>
          <cell r="N136">
            <v>109145.42567499998</v>
          </cell>
          <cell r="O136">
            <v>104084.74404999999</v>
          </cell>
          <cell r="P136">
            <v>100262.04817999998</v>
          </cell>
          <cell r="Q136">
            <v>123874.85308500002</v>
          </cell>
          <cell r="R136">
            <v>101005.17119000001</v>
          </cell>
          <cell r="S136">
            <v>136260.60897500001</v>
          </cell>
          <cell r="T136">
            <v>119240.515145</v>
          </cell>
          <cell r="U136">
            <v>131747.38472</v>
          </cell>
          <cell r="V136">
            <v>121928.21519000002</v>
          </cell>
          <cell r="W136">
            <v>146150.786555</v>
          </cell>
          <cell r="X136">
            <v>152240.71505</v>
          </cell>
          <cell r="Y136">
            <v>147233.66691</v>
          </cell>
          <cell r="Z136">
            <v>147030.22589999999</v>
          </cell>
          <cell r="AA136">
            <v>155787.40448999999</v>
          </cell>
        </row>
        <row r="137">
          <cell r="B137" t="str">
            <v>(+)Desequilibrio do Projeto Original (a)</v>
          </cell>
        </row>
        <row r="138">
          <cell r="B138" t="str">
            <v>1ª Adequação - Investimentos</v>
          </cell>
        </row>
        <row r="139">
          <cell r="B139" t="str">
            <v>Fluxo de Caixa do Fator</v>
          </cell>
          <cell r="H139">
            <v>72706.0625</v>
          </cell>
          <cell r="I139">
            <v>36766.289130000005</v>
          </cell>
          <cell r="J139">
            <v>-72807.668019999997</v>
          </cell>
          <cell r="K139">
            <v>-35306.57321000001</v>
          </cell>
          <cell r="L139">
            <v>-15478.82735</v>
          </cell>
          <cell r="M139">
            <v>4733.0540700000001</v>
          </cell>
          <cell r="N139">
            <v>8654.1</v>
          </cell>
          <cell r="O139">
            <v>7082.4160000000002</v>
          </cell>
          <cell r="P139">
            <v>1303.58214</v>
          </cell>
          <cell r="Q139">
            <v>-550.23214000000007</v>
          </cell>
          <cell r="R139">
            <v>3342.2550699999993</v>
          </cell>
          <cell r="S139">
            <v>-1860.079</v>
          </cell>
          <cell r="T139">
            <v>-3990.4539299999997</v>
          </cell>
          <cell r="U139">
            <v>-210.99</v>
          </cell>
          <cell r="V139">
            <v>242.26499999999999</v>
          </cell>
          <cell r="W139">
            <v>-4132.1959299999999</v>
          </cell>
          <cell r="X139">
            <v>-225.64999999999998</v>
          </cell>
          <cell r="Y139">
            <v>-220.08399999999995</v>
          </cell>
          <cell r="Z139">
            <v>1199.1624999999999</v>
          </cell>
          <cell r="AA139">
            <v>-1069.9375</v>
          </cell>
        </row>
        <row r="140">
          <cell r="B140" t="str">
            <v>Somatoria com Projeto Original</v>
          </cell>
          <cell r="F140">
            <v>25733.44526868036</v>
          </cell>
          <cell r="G140">
            <v>0.20939254423031073</v>
          </cell>
          <cell r="H140">
            <v>-73362.479260000022</v>
          </cell>
          <cell r="I140">
            <v>-126257.90235499998</v>
          </cell>
          <cell r="J140">
            <v>-168689.18362499998</v>
          </cell>
          <cell r="K140">
            <v>3725.514299999988</v>
          </cell>
          <cell r="L140">
            <v>91047.748919999984</v>
          </cell>
          <cell r="M140">
            <v>111377.71837999996</v>
          </cell>
          <cell r="N140">
            <v>117799.52567499998</v>
          </cell>
          <cell r="O140">
            <v>111167.16004999999</v>
          </cell>
          <cell r="P140">
            <v>101565.63031999998</v>
          </cell>
          <cell r="Q140">
            <v>123324.62094500003</v>
          </cell>
          <cell r="R140">
            <v>104347.42626000001</v>
          </cell>
          <cell r="S140">
            <v>134400.52997500001</v>
          </cell>
          <cell r="T140">
            <v>115250.06121499999</v>
          </cell>
          <cell r="U140">
            <v>131536.39472000001</v>
          </cell>
          <cell r="V140">
            <v>122170.48019000002</v>
          </cell>
          <cell r="W140">
            <v>142018.59062500001</v>
          </cell>
          <cell r="X140">
            <v>152015.06505</v>
          </cell>
          <cell r="Y140">
            <v>147013.58291</v>
          </cell>
          <cell r="Z140">
            <v>148229.3884</v>
          </cell>
          <cell r="AA140">
            <v>154717.46698999999</v>
          </cell>
        </row>
        <row r="141">
          <cell r="B141" t="str">
            <v>3ª Adequação - Investimentos</v>
          </cell>
        </row>
        <row r="142">
          <cell r="B142" t="str">
            <v>Fluxo de Caixa do Fator</v>
          </cell>
          <cell r="H142">
            <v>-231.29576864375031</v>
          </cell>
          <cell r="I142">
            <v>6080.3526833195565</v>
          </cell>
          <cell r="J142">
            <v>79686.847775654853</v>
          </cell>
          <cell r="K142">
            <v>-15606.036056441877</v>
          </cell>
          <cell r="L142">
            <v>-30741.278609232471</v>
          </cell>
          <cell r="M142">
            <v>-52950.702785041802</v>
          </cell>
          <cell r="N142">
            <v>-33805.394018680745</v>
          </cell>
          <cell r="O142">
            <v>-16188.901003732462</v>
          </cell>
          <cell r="P142">
            <v>10896.143145544609</v>
          </cell>
          <cell r="Q142">
            <v>-12431.627418080854</v>
          </cell>
          <cell r="R142">
            <v>-4020.8364311166497</v>
          </cell>
          <cell r="S142">
            <v>474.44344726845111</v>
          </cell>
          <cell r="T142">
            <v>5122.0182893240344</v>
          </cell>
          <cell r="U142">
            <v>13787.710893231633</v>
          </cell>
          <cell r="V142">
            <v>21918.596014579231</v>
          </cell>
          <cell r="W142">
            <v>1373.8504236792323</v>
          </cell>
          <cell r="X142">
            <v>2483.5654556363729</v>
          </cell>
          <cell r="Y142">
            <v>-3786.8134761664833</v>
          </cell>
          <cell r="Z142">
            <v>2838.2716307297687</v>
          </cell>
          <cell r="AA142">
            <v>11991.674966036016</v>
          </cell>
        </row>
        <row r="143">
          <cell r="B143" t="str">
            <v>Somatoria com Projeto Original</v>
          </cell>
          <cell r="F143">
            <v>1778.4553827698655</v>
          </cell>
          <cell r="G143">
            <v>0.19430100682593032</v>
          </cell>
          <cell r="H143">
            <v>-146299.83752864378</v>
          </cell>
          <cell r="I143">
            <v>-156943.83880168042</v>
          </cell>
          <cell r="J143">
            <v>-16194.667829345126</v>
          </cell>
          <cell r="K143">
            <v>23426.051453558121</v>
          </cell>
          <cell r="L143">
            <v>75785.297660767523</v>
          </cell>
          <cell r="M143">
            <v>53693.961524958162</v>
          </cell>
          <cell r="N143">
            <v>75340.031656319232</v>
          </cell>
          <cell r="O143">
            <v>87895.843046267531</v>
          </cell>
          <cell r="P143">
            <v>111158.1913255446</v>
          </cell>
          <cell r="Q143">
            <v>111443.22566691917</v>
          </cell>
          <cell r="R143">
            <v>96984.334758883357</v>
          </cell>
          <cell r="S143">
            <v>136735.05242226846</v>
          </cell>
          <cell r="T143">
            <v>124362.53343432402</v>
          </cell>
          <cell r="U143">
            <v>145535.09561323165</v>
          </cell>
          <cell r="V143">
            <v>143846.81120457925</v>
          </cell>
          <cell r="W143">
            <v>147524.63697867922</v>
          </cell>
          <cell r="X143">
            <v>154724.28050563636</v>
          </cell>
          <cell r="Y143">
            <v>143446.85343383352</v>
          </cell>
          <cell r="Z143">
            <v>149868.49753072977</v>
          </cell>
          <cell r="AA143">
            <v>167779.07945603601</v>
          </cell>
        </row>
        <row r="144">
          <cell r="B144" t="str">
            <v>DIFERENÇA DE RECEITA DA SP-270</v>
          </cell>
        </row>
        <row r="145">
          <cell r="B145" t="str">
            <v>Fluxo de Caixa do Fator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-3263.1747</v>
          </cell>
          <cell r="M145">
            <v>-3026.3967000000002</v>
          </cell>
          <cell r="N145">
            <v>-1957.1570999999999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</row>
        <row r="146">
          <cell r="B146" t="str">
            <v>Somatoria com Projeto Original</v>
          </cell>
          <cell r="F146">
            <v>-2965.2502231429698</v>
          </cell>
          <cell r="G146">
            <v>0.19164958126844359</v>
          </cell>
          <cell r="H146">
            <v>-146068.54176000002</v>
          </cell>
          <cell r="I146">
            <v>-163024.19148499999</v>
          </cell>
          <cell r="J146">
            <v>-95881.515604999979</v>
          </cell>
          <cell r="K146">
            <v>39032.087509999998</v>
          </cell>
          <cell r="L146">
            <v>103263.40156999999</v>
          </cell>
          <cell r="M146">
            <v>103618.26760999997</v>
          </cell>
          <cell r="N146">
            <v>107188.26857499998</v>
          </cell>
          <cell r="O146">
            <v>104084.74404999999</v>
          </cell>
          <cell r="P146">
            <v>100262.04817999998</v>
          </cell>
          <cell r="Q146">
            <v>123874.85308500002</v>
          </cell>
          <cell r="R146">
            <v>101005.17119000001</v>
          </cell>
          <cell r="S146">
            <v>136260.60897500001</v>
          </cell>
          <cell r="T146">
            <v>119240.515145</v>
          </cell>
          <cell r="U146">
            <v>131747.38472</v>
          </cell>
          <cell r="V146">
            <v>121928.21519000002</v>
          </cell>
          <cell r="W146">
            <v>146150.786555</v>
          </cell>
          <cell r="X146">
            <v>152240.71505</v>
          </cell>
          <cell r="Y146">
            <v>147233.66691</v>
          </cell>
          <cell r="Z146">
            <v>147030.22589999999</v>
          </cell>
          <cell r="AA146">
            <v>155787.40448999999</v>
          </cell>
        </row>
        <row r="147">
          <cell r="B147" t="str">
            <v>DIFERENÇA DE RECEITA DA SP-075 X SP-270</v>
          </cell>
        </row>
        <row r="148">
          <cell r="B148" t="str">
            <v>Fluxo de Caixa do Fator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-2924.2083000000002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B149" t="str">
            <v>Somatoria com Projeto Original</v>
          </cell>
          <cell r="F149">
            <v>-1208.6874455252214</v>
          </cell>
          <cell r="G149">
            <v>0.19260923388099299</v>
          </cell>
          <cell r="H149">
            <v>-146068.54176000002</v>
          </cell>
          <cell r="I149">
            <v>-163024.19148499999</v>
          </cell>
          <cell r="J149">
            <v>-95881.515604999979</v>
          </cell>
          <cell r="K149">
            <v>39032.087509999998</v>
          </cell>
          <cell r="L149">
            <v>103602.36796999999</v>
          </cell>
          <cell r="M149">
            <v>106644.66430999996</v>
          </cell>
          <cell r="N149">
            <v>109145.42567499998</v>
          </cell>
          <cell r="O149">
            <v>104084.74404999999</v>
          </cell>
          <cell r="P149">
            <v>100262.04817999998</v>
          </cell>
          <cell r="Q149">
            <v>123874.85308500002</v>
          </cell>
          <cell r="R149">
            <v>101005.17119000001</v>
          </cell>
          <cell r="S149">
            <v>136260.60897500001</v>
          </cell>
          <cell r="T149">
            <v>119240.515145</v>
          </cell>
          <cell r="U149">
            <v>131747.38472</v>
          </cell>
          <cell r="V149">
            <v>121928.21519000002</v>
          </cell>
          <cell r="W149">
            <v>146150.786555</v>
          </cell>
          <cell r="X149">
            <v>152240.71505</v>
          </cell>
          <cell r="Y149">
            <v>147233.66691</v>
          </cell>
          <cell r="Z149">
            <v>147030.22589999999</v>
          </cell>
          <cell r="AA149">
            <v>155787.40448999999</v>
          </cell>
        </row>
        <row r="150">
          <cell r="B150" t="str">
            <v>Alteração de ISS-QN</v>
          </cell>
        </row>
        <row r="151">
          <cell r="B151" t="str">
            <v>Fluxo de Caixa do Fator</v>
          </cell>
          <cell r="H151">
            <v>996.31679999999994</v>
          </cell>
          <cell r="I151">
            <v>1107.8671100000001</v>
          </cell>
          <cell r="J151">
            <v>-201.56212999999997</v>
          </cell>
          <cell r="K151">
            <v>-4179.3863000000001</v>
          </cell>
          <cell r="L151">
            <v>-1386.1228000000001</v>
          </cell>
          <cell r="M151">
            <v>-670.15409999999997</v>
          </cell>
          <cell r="N151">
            <v>-4691.1523999999999</v>
          </cell>
          <cell r="O151">
            <v>-4846.1435000000001</v>
          </cell>
          <cell r="P151">
            <v>-4939.9903999999997</v>
          </cell>
          <cell r="Q151">
            <v>-5035.7467999999999</v>
          </cell>
          <cell r="R151">
            <v>-5118.6391999999996</v>
          </cell>
          <cell r="S151">
            <v>-5202.8179999999993</v>
          </cell>
          <cell r="T151">
            <v>-5288.4640999999992</v>
          </cell>
          <cell r="U151">
            <v>-5375.4971000000005</v>
          </cell>
          <cell r="V151">
            <v>-5463.9571999999998</v>
          </cell>
          <cell r="W151">
            <v>-5553.8444</v>
          </cell>
          <cell r="X151">
            <v>-5645.219000000001</v>
          </cell>
          <cell r="Y151">
            <v>-5738.1412999999993</v>
          </cell>
          <cell r="Z151">
            <v>-5832.5509999999995</v>
          </cell>
          <cell r="AA151">
            <v>-5928.5686999999998</v>
          </cell>
        </row>
        <row r="152">
          <cell r="B152" t="str">
            <v>Somatoria com Projeto Original</v>
          </cell>
          <cell r="F152">
            <v>-9731.3297676935636</v>
          </cell>
          <cell r="G152">
            <v>0.18785617026087006</v>
          </cell>
          <cell r="H152">
            <v>-145072.22496000002</v>
          </cell>
          <cell r="I152">
            <v>-161916.324375</v>
          </cell>
          <cell r="J152">
            <v>-96083.077734999984</v>
          </cell>
          <cell r="K152">
            <v>34852.701209999999</v>
          </cell>
          <cell r="L152">
            <v>105140.45346999999</v>
          </cell>
          <cell r="M152">
            <v>105974.51020999996</v>
          </cell>
          <cell r="N152">
            <v>104454.27327499997</v>
          </cell>
          <cell r="O152">
            <v>99238.600549999988</v>
          </cell>
          <cell r="P152">
            <v>95322.057779999988</v>
          </cell>
          <cell r="Q152">
            <v>118839.10628500003</v>
          </cell>
          <cell r="R152">
            <v>95886.531990000003</v>
          </cell>
          <cell r="S152">
            <v>131057.79097500001</v>
          </cell>
          <cell r="T152">
            <v>113952.051045</v>
          </cell>
          <cell r="U152">
            <v>126371.88761999999</v>
          </cell>
          <cell r="V152">
            <v>116464.25799000001</v>
          </cell>
          <cell r="W152">
            <v>140596.942155</v>
          </cell>
          <cell r="X152">
            <v>146595.49604999999</v>
          </cell>
          <cell r="Y152">
            <v>141495.52561000001</v>
          </cell>
          <cell r="Z152">
            <v>141197.67489999998</v>
          </cell>
          <cell r="AA152">
            <v>149858.83578999998</v>
          </cell>
        </row>
        <row r="153">
          <cell r="B153" t="str">
            <v>Majoração da COFINS</v>
          </cell>
        </row>
        <row r="154">
          <cell r="B154" t="str">
            <v>Fluxo de Caixa do Fator</v>
          </cell>
          <cell r="H154">
            <v>-79.242033333333893</v>
          </cell>
          <cell r="I154">
            <v>-603.75040000000001</v>
          </cell>
          <cell r="J154">
            <v>-916.94190000000003</v>
          </cell>
          <cell r="K154">
            <v>-1323.0825</v>
          </cell>
          <cell r="L154">
            <v>-389.28786666666667</v>
          </cell>
          <cell r="M154">
            <v>-150.604833333333</v>
          </cell>
          <cell r="N154">
            <v>-1490.9107999999999</v>
          </cell>
          <cell r="O154">
            <v>-1542.5477000000001</v>
          </cell>
          <cell r="P154">
            <v>-1573.8032000000001</v>
          </cell>
          <cell r="Q154">
            <v>-1605.6952000000001</v>
          </cell>
          <cell r="R154">
            <v>-1633.2992000000002</v>
          </cell>
          <cell r="S154">
            <v>-1661.3319999999999</v>
          </cell>
          <cell r="T154">
            <v>-1689.8539000000001</v>
          </cell>
          <cell r="U154">
            <v>-1718.8380999999999</v>
          </cell>
          <cell r="V154">
            <v>-1748.2980000000002</v>
          </cell>
          <cell r="W154">
            <v>-1778.2336</v>
          </cell>
          <cell r="X154">
            <v>-1808.665</v>
          </cell>
          <cell r="Y154">
            <v>-1839.6123</v>
          </cell>
          <cell r="Z154">
            <v>-1871.0554</v>
          </cell>
          <cell r="AA154">
            <v>-1903.0345</v>
          </cell>
        </row>
        <row r="155">
          <cell r="B155" t="str">
            <v>Somatoria com Projeto Original</v>
          </cell>
          <cell r="F155">
            <v>-4562.4934014118271</v>
          </cell>
          <cell r="G155">
            <v>0.19076783767096686</v>
          </cell>
          <cell r="H155">
            <v>-146147.78379333336</v>
          </cell>
          <cell r="I155">
            <v>-163627.94188499998</v>
          </cell>
          <cell r="J155">
            <v>-96798.457504999984</v>
          </cell>
          <cell r="K155">
            <v>37709.005010000001</v>
          </cell>
          <cell r="L155">
            <v>106137.28840333332</v>
          </cell>
          <cell r="M155">
            <v>106494.05947666663</v>
          </cell>
          <cell r="N155">
            <v>107654.51487499998</v>
          </cell>
          <cell r="O155">
            <v>102542.19635</v>
          </cell>
          <cell r="P155">
            <v>98688.244979999989</v>
          </cell>
          <cell r="Q155">
            <v>122269.15788500002</v>
          </cell>
          <cell r="R155">
            <v>99371.871990000014</v>
          </cell>
          <cell r="S155">
            <v>134599.27697500002</v>
          </cell>
          <cell r="T155">
            <v>117550.661245</v>
          </cell>
          <cell r="U155">
            <v>130028.54662000001</v>
          </cell>
          <cell r="V155">
            <v>120179.91719000002</v>
          </cell>
          <cell r="W155">
            <v>144372.55295499999</v>
          </cell>
          <cell r="X155">
            <v>150432.05004999999</v>
          </cell>
          <cell r="Y155">
            <v>145394.05460999999</v>
          </cell>
          <cell r="Z155">
            <v>145159.17049999998</v>
          </cell>
          <cell r="AA155">
            <v>153884.36998999998</v>
          </cell>
        </row>
        <row r="156">
          <cell r="B156">
            <v>0</v>
          </cell>
        </row>
        <row r="157">
          <cell r="B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B158">
            <v>0</v>
          </cell>
          <cell r="F158">
            <v>5.5798919494794395E-8</v>
          </cell>
          <cell r="G158">
            <v>0.19327037557252341</v>
          </cell>
          <cell r="H158">
            <v>-146068.54176000002</v>
          </cell>
          <cell r="I158">
            <v>-163024.19148499999</v>
          </cell>
          <cell r="J158">
            <v>-95881.515604999979</v>
          </cell>
          <cell r="K158">
            <v>39032.087509999998</v>
          </cell>
          <cell r="L158">
            <v>106526.57626999999</v>
          </cell>
          <cell r="M158">
            <v>106644.66430999996</v>
          </cell>
          <cell r="N158">
            <v>109145.42567499998</v>
          </cell>
          <cell r="O158">
            <v>104084.74404999999</v>
          </cell>
          <cell r="P158">
            <v>100262.04817999998</v>
          </cell>
          <cell r="Q158">
            <v>123874.85308500002</v>
          </cell>
          <cell r="R158">
            <v>101005.17119000001</v>
          </cell>
          <cell r="S158">
            <v>136260.60897500001</v>
          </cell>
          <cell r="T158">
            <v>119240.515145</v>
          </cell>
          <cell r="U158">
            <v>131747.38472</v>
          </cell>
          <cell r="V158">
            <v>121928.21519000002</v>
          </cell>
          <cell r="W158">
            <v>146150.786555</v>
          </cell>
          <cell r="X158">
            <v>152240.71505</v>
          </cell>
          <cell r="Y158">
            <v>147233.66691</v>
          </cell>
          <cell r="Z158">
            <v>147030.22589999999</v>
          </cell>
          <cell r="AA158">
            <v>155787.40448999999</v>
          </cell>
        </row>
        <row r="159">
          <cell r="B159" t="str">
            <v>DIFERENÇA PELO NÃO INÍCIO DA OPERAÇÃO DAS MARGINAIS - SP 280</v>
          </cell>
        </row>
        <row r="160">
          <cell r="B160" t="str">
            <v>Fluxo de Caixa do Fator</v>
          </cell>
          <cell r="H160">
            <v>0</v>
          </cell>
          <cell r="I160">
            <v>0</v>
          </cell>
          <cell r="J160">
            <v>-33247.643830000001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</row>
        <row r="161">
          <cell r="B161" t="str">
            <v>Somatoria com Projeto Original</v>
          </cell>
          <cell r="F161">
            <v>-19567.903452309554</v>
          </cell>
          <cell r="G161">
            <v>0.18293804140810907</v>
          </cell>
          <cell r="H161">
            <v>-146068.54176000002</v>
          </cell>
          <cell r="I161">
            <v>-163024.19148499999</v>
          </cell>
          <cell r="J161">
            <v>-129129.15943499998</v>
          </cell>
          <cell r="K161">
            <v>39032.087509999998</v>
          </cell>
          <cell r="L161">
            <v>106526.57626999999</v>
          </cell>
          <cell r="M161">
            <v>106644.66430999996</v>
          </cell>
          <cell r="N161">
            <v>109145.42567499998</v>
          </cell>
          <cell r="O161">
            <v>104084.74404999999</v>
          </cell>
          <cell r="P161">
            <v>100262.04817999998</v>
          </cell>
          <cell r="Q161">
            <v>123874.85308500002</v>
          </cell>
          <cell r="R161">
            <v>101005.17119000001</v>
          </cell>
          <cell r="S161">
            <v>136260.60897500001</v>
          </cell>
          <cell r="T161">
            <v>119240.515145</v>
          </cell>
          <cell r="U161">
            <v>131747.38472</v>
          </cell>
          <cell r="V161">
            <v>121928.21519000002</v>
          </cell>
          <cell r="W161">
            <v>146150.786555</v>
          </cell>
          <cell r="X161">
            <v>152240.71505</v>
          </cell>
          <cell r="Y161">
            <v>147233.66691</v>
          </cell>
          <cell r="Z161">
            <v>147030.22589999999</v>
          </cell>
          <cell r="AA161">
            <v>155787.40448999999</v>
          </cell>
        </row>
        <row r="162">
          <cell r="B162" t="str">
            <v>4ª Adequação - Investimentos</v>
          </cell>
        </row>
        <row r="163">
          <cell r="B163" t="str">
            <v>Fluxo de Caixa do Fator</v>
          </cell>
          <cell r="H163">
            <v>-511.10808647978018</v>
          </cell>
          <cell r="I163">
            <v>-167.77705492051876</v>
          </cell>
          <cell r="J163">
            <v>618.97384530058571</v>
          </cell>
          <cell r="K163">
            <v>2161.2874772078139</v>
          </cell>
          <cell r="L163">
            <v>27667.025176100331</v>
          </cell>
          <cell r="M163">
            <v>31712.880688786256</v>
          </cell>
          <cell r="N163">
            <v>19111.911574356753</v>
          </cell>
          <cell r="O163">
            <v>8427.3983512601189</v>
          </cell>
          <cell r="P163">
            <v>-10824.669053098758</v>
          </cell>
          <cell r="Q163">
            <v>2109.6555196277504</v>
          </cell>
          <cell r="R163">
            <v>17978.916899197615</v>
          </cell>
          <cell r="S163">
            <v>1263.9623038715072</v>
          </cell>
          <cell r="T163">
            <v>-4660.3257340271903</v>
          </cell>
          <cell r="U163">
            <v>-9566.8373873293458</v>
          </cell>
          <cell r="V163">
            <v>-23204.735786401103</v>
          </cell>
          <cell r="W163">
            <v>-33197.511816020931</v>
          </cell>
          <cell r="X163">
            <v>-9470.5231093187831</v>
          </cell>
          <cell r="Y163">
            <v>9107.4668117632591</v>
          </cell>
          <cell r="Z163">
            <v>-901.71930928458914</v>
          </cell>
          <cell r="AA163">
            <v>-6549.9477161736322</v>
          </cell>
        </row>
        <row r="164">
          <cell r="B164" t="str">
            <v>Somatoria com Projeto Original</v>
          </cell>
          <cell r="F164">
            <v>26590.71447300016</v>
          </cell>
          <cell r="G164">
            <v>0.20829608837028563</v>
          </cell>
          <cell r="H164">
            <v>-146579.64984647979</v>
          </cell>
          <cell r="I164">
            <v>-163191.96853992052</v>
          </cell>
          <cell r="J164">
            <v>-95262.541759699394</v>
          </cell>
          <cell r="K164">
            <v>41193.374987207812</v>
          </cell>
          <cell r="L164">
            <v>134193.60144610034</v>
          </cell>
          <cell r="M164">
            <v>138357.54499878621</v>
          </cell>
          <cell r="N164">
            <v>128257.33724935673</v>
          </cell>
          <cell r="O164">
            <v>112512.14240126012</v>
          </cell>
          <cell r="P164">
            <v>89437.379126901229</v>
          </cell>
          <cell r="Q164">
            <v>125984.50860462777</v>
          </cell>
          <cell r="R164">
            <v>118984.08808919763</v>
          </cell>
          <cell r="S164">
            <v>137524.5712788715</v>
          </cell>
          <cell r="T164">
            <v>114580.1894109728</v>
          </cell>
          <cell r="U164">
            <v>122180.54733267066</v>
          </cell>
          <cell r="V164">
            <v>98723.479403598918</v>
          </cell>
          <cell r="W164">
            <v>112953.27473897906</v>
          </cell>
          <cell r="X164">
            <v>142770.19194068122</v>
          </cell>
          <cell r="Y164">
            <v>156341.13372176327</v>
          </cell>
          <cell r="Z164">
            <v>146128.50659071541</v>
          </cell>
          <cell r="AA164">
            <v>149237.45677382636</v>
          </cell>
        </row>
        <row r="165">
          <cell r="B165" t="str">
            <v>REGIME TARIFÁRIO ESPECIAL DAS MARGINAIS DA SP-280</v>
          </cell>
        </row>
        <row r="166">
          <cell r="B166" t="str">
            <v>Fluxo de Caixa do Fator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-8178.6143751711525</v>
          </cell>
          <cell r="O166">
            <v>-8798.3715978230102</v>
          </cell>
          <cell r="P166">
            <v>-9383.6817083732221</v>
          </cell>
          <cell r="Q166">
            <v>-9929.9919448196088</v>
          </cell>
          <cell r="R166">
            <v>-10432.449537227483</v>
          </cell>
          <cell r="S166">
            <v>-10745.423023344309</v>
          </cell>
          <cell r="T166">
            <v>-11067.785714044638</v>
          </cell>
          <cell r="U166">
            <v>-11399.819285465977</v>
          </cell>
          <cell r="V166">
            <v>-11741.813864029955</v>
          </cell>
          <cell r="W166">
            <v>-12094.068279950852</v>
          </cell>
          <cell r="X166">
            <v>-12456.890328349382</v>
          </cell>
          <cell r="Y166">
            <v>-12830.597038199863</v>
          </cell>
          <cell r="Z166">
            <v>-13215.514949345858</v>
          </cell>
          <cell r="AA166">
            <v>-13611.980397826233</v>
          </cell>
        </row>
        <row r="167">
          <cell r="B167" t="str">
            <v>Somatoria com Projeto Original</v>
          </cell>
          <cell r="F167">
            <v>-16534.230355471744</v>
          </cell>
          <cell r="G167">
            <v>0.18390646773845529</v>
          </cell>
          <cell r="H167">
            <v>-146068.54176000002</v>
          </cell>
          <cell r="I167">
            <v>-163024.19148499999</v>
          </cell>
          <cell r="J167">
            <v>-95881.515604999979</v>
          </cell>
          <cell r="K167">
            <v>39032.087509999998</v>
          </cell>
          <cell r="L167">
            <v>106526.57626999999</v>
          </cell>
          <cell r="M167">
            <v>106644.66430999996</v>
          </cell>
          <cell r="N167">
            <v>100966.81129982883</v>
          </cell>
          <cell r="O167">
            <v>95286.372452176991</v>
          </cell>
          <cell r="P167">
            <v>90878.366471626767</v>
          </cell>
          <cell r="Q167">
            <v>113944.86114018041</v>
          </cell>
          <cell r="R167">
            <v>90572.721652772525</v>
          </cell>
          <cell r="S167">
            <v>125515.1859516557</v>
          </cell>
          <cell r="T167">
            <v>108172.72943095535</v>
          </cell>
          <cell r="U167">
            <v>120347.56543453403</v>
          </cell>
          <cell r="V167">
            <v>110186.40132597006</v>
          </cell>
          <cell r="W167">
            <v>134056.71827504915</v>
          </cell>
          <cell r="X167">
            <v>139783.82472165063</v>
          </cell>
          <cell r="Y167">
            <v>134403.06987180014</v>
          </cell>
          <cell r="Z167">
            <v>133814.71095065415</v>
          </cell>
          <cell r="AA167">
            <v>142175.42409217375</v>
          </cell>
        </row>
        <row r="168">
          <cell r="B168" t="str">
            <v>DIFERENÇA DE RECEITA DA SP-075 X SP-270 - 2</v>
          </cell>
        </row>
        <row r="169">
          <cell r="B169" t="str">
            <v>Fluxo de Caixa do Fator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-769.67909080799984</v>
          </cell>
          <cell r="M169">
            <v>-911.13464840099959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</row>
        <row r="170">
          <cell r="B170" t="str">
            <v>Somatoria com Projeto Original</v>
          </cell>
          <cell r="F170">
            <v>-633.74691018944065</v>
          </cell>
          <cell r="G170">
            <v>0.19292347618797812</v>
          </cell>
          <cell r="H170">
            <v>-146068.54176000002</v>
          </cell>
          <cell r="I170">
            <v>-163024.19148499999</v>
          </cell>
          <cell r="J170">
            <v>-95881.515604999979</v>
          </cell>
          <cell r="K170">
            <v>39032.087509999998</v>
          </cell>
          <cell r="L170">
            <v>105756.89717919199</v>
          </cell>
          <cell r="M170">
            <v>105733.52966159896</v>
          </cell>
          <cell r="N170">
            <v>109145.42567499998</v>
          </cell>
          <cell r="O170">
            <v>104084.74404999999</v>
          </cell>
          <cell r="P170">
            <v>100262.04817999998</v>
          </cell>
          <cell r="Q170">
            <v>123874.85308500002</v>
          </cell>
          <cell r="R170">
            <v>101005.17119000001</v>
          </cell>
          <cell r="S170">
            <v>136260.60897500001</v>
          </cell>
          <cell r="T170">
            <v>119240.515145</v>
          </cell>
          <cell r="U170">
            <v>131747.38472</v>
          </cell>
          <cell r="V170">
            <v>121928.21519000002</v>
          </cell>
          <cell r="W170">
            <v>146150.786555</v>
          </cell>
          <cell r="X170">
            <v>152240.71505</v>
          </cell>
          <cell r="Y170">
            <v>147233.66691</v>
          </cell>
          <cell r="Z170">
            <v>147030.22589999999</v>
          </cell>
          <cell r="AA170">
            <v>155787.40448999999</v>
          </cell>
        </row>
        <row r="171">
          <cell r="B171" t="str">
            <v>DIFERENÇA DE RECEITA PELA POSTERGAÇÃO DA DUPLICAÇÃO</v>
          </cell>
        </row>
        <row r="172">
          <cell r="B172" t="str">
            <v>Fluxo de Caixa do Fator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-304.63454957400012</v>
          </cell>
          <cell r="M172">
            <v>-624.8313331979997</v>
          </cell>
          <cell r="N172">
            <v>-1738.5499235070001</v>
          </cell>
          <cell r="O172">
            <v>-3698.5593759149997</v>
          </cell>
          <cell r="P172">
            <v>-3802.0952919750002</v>
          </cell>
          <cell r="Q172">
            <v>-3908.560388673</v>
          </cell>
          <cell r="R172">
            <v>-3978.9340067759999</v>
          </cell>
          <cell r="S172">
            <v>-4050.607299321</v>
          </cell>
          <cell r="T172">
            <v>-4123.5963672119997</v>
          </cell>
          <cell r="U172">
            <v>-4197.9228756359998</v>
          </cell>
          <cell r="V172">
            <v>-4273.6293262440004</v>
          </cell>
          <cell r="W172">
            <v>-4350.6999732989998</v>
          </cell>
          <cell r="X172">
            <v>-2583.7020314122501</v>
          </cell>
          <cell r="Y172">
            <v>0</v>
          </cell>
          <cell r="Z172">
            <v>0</v>
          </cell>
          <cell r="AA172">
            <v>0</v>
          </cell>
        </row>
        <row r="173">
          <cell r="B173" t="str">
            <v>Somatoria com Projeto Original</v>
          </cell>
          <cell r="F173">
            <v>-5701.1889491448674</v>
          </cell>
          <cell r="G173">
            <v>0.19012072224241236</v>
          </cell>
          <cell r="H173">
            <v>-146068.54176000002</v>
          </cell>
          <cell r="I173">
            <v>-163024.19148499999</v>
          </cell>
          <cell r="J173">
            <v>-95881.515604999979</v>
          </cell>
          <cell r="K173">
            <v>39032.087509999998</v>
          </cell>
          <cell r="L173">
            <v>106221.941720426</v>
          </cell>
          <cell r="M173">
            <v>106019.83297680196</v>
          </cell>
          <cell r="N173">
            <v>107406.87575149297</v>
          </cell>
          <cell r="O173">
            <v>100386.184674085</v>
          </cell>
          <cell r="P173">
            <v>96459.952888024985</v>
          </cell>
          <cell r="Q173">
            <v>119966.29269632703</v>
          </cell>
          <cell r="R173">
            <v>97026.237183224002</v>
          </cell>
          <cell r="S173">
            <v>132210.001675679</v>
          </cell>
          <cell r="T173">
            <v>115116.918777788</v>
          </cell>
          <cell r="U173">
            <v>127549.46184436401</v>
          </cell>
          <cell r="V173">
            <v>117654.58586375602</v>
          </cell>
          <cell r="W173">
            <v>141800.08658170101</v>
          </cell>
          <cell r="X173">
            <v>149657.01301858775</v>
          </cell>
          <cell r="Y173">
            <v>147233.66691</v>
          </cell>
          <cell r="Z173">
            <v>147030.22589999999</v>
          </cell>
          <cell r="AA173">
            <v>155787.40448999999</v>
          </cell>
        </row>
        <row r="174">
          <cell r="B174" t="str">
            <v>DIFERENÇA DE IGPM 2003 - RECEITA REAL</v>
          </cell>
        </row>
        <row r="175">
          <cell r="B175" t="str">
            <v>Fluxo de Caixa do Fator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-1986.205331559705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B176" t="str">
            <v>Somatoria com Projeto Original</v>
          </cell>
          <cell r="F176">
            <v>-688.00404272528317</v>
          </cell>
          <cell r="G176">
            <v>0.19289373267658125</v>
          </cell>
          <cell r="H176">
            <v>-146068.54176000002</v>
          </cell>
          <cell r="I176">
            <v>-163024.19148499999</v>
          </cell>
          <cell r="J176">
            <v>-95881.515604999979</v>
          </cell>
          <cell r="K176">
            <v>39032.087509999998</v>
          </cell>
          <cell r="L176">
            <v>106526.57626999999</v>
          </cell>
          <cell r="M176">
            <v>104658.45897844026</v>
          </cell>
          <cell r="N176">
            <v>109145.42567499998</v>
          </cell>
          <cell r="O176">
            <v>104084.74404999999</v>
          </cell>
          <cell r="P176">
            <v>100262.04817999998</v>
          </cell>
          <cell r="Q176">
            <v>123874.85308500002</v>
          </cell>
          <cell r="R176">
            <v>101005.17119000001</v>
          </cell>
          <cell r="S176">
            <v>136260.60897500001</v>
          </cell>
          <cell r="T176">
            <v>119240.515145</v>
          </cell>
          <cell r="U176">
            <v>131747.38472</v>
          </cell>
          <cell r="V176">
            <v>121928.21519000002</v>
          </cell>
          <cell r="W176">
            <v>146150.786555</v>
          </cell>
          <cell r="X176">
            <v>152240.71505</v>
          </cell>
          <cell r="Y176">
            <v>147233.66691</v>
          </cell>
          <cell r="Z176">
            <v>147030.22589999999</v>
          </cell>
          <cell r="AA176">
            <v>155787.40448999999</v>
          </cell>
        </row>
        <row r="177">
          <cell r="B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</row>
        <row r="179">
          <cell r="B179">
            <v>0</v>
          </cell>
          <cell r="F179">
            <v>5.5798919494794395E-8</v>
          </cell>
          <cell r="G179">
            <v>0.19327037557252341</v>
          </cell>
          <cell r="H179">
            <v>-146068.54176000002</v>
          </cell>
          <cell r="I179">
            <v>-163024.19148499999</v>
          </cell>
          <cell r="J179">
            <v>-95881.515604999979</v>
          </cell>
          <cell r="K179">
            <v>39032.087509999998</v>
          </cell>
          <cell r="L179">
            <v>106526.57626999999</v>
          </cell>
          <cell r="M179">
            <v>106644.66430999996</v>
          </cell>
          <cell r="N179">
            <v>109145.42567499998</v>
          </cell>
          <cell r="O179">
            <v>104084.74404999999</v>
          </cell>
          <cell r="P179">
            <v>100262.04817999998</v>
          </cell>
          <cell r="Q179">
            <v>123874.85308500002</v>
          </cell>
          <cell r="R179">
            <v>101005.17119000001</v>
          </cell>
          <cell r="S179">
            <v>136260.60897500001</v>
          </cell>
          <cell r="T179">
            <v>119240.515145</v>
          </cell>
          <cell r="U179">
            <v>131747.38472</v>
          </cell>
          <cell r="V179">
            <v>121928.21519000002</v>
          </cell>
          <cell r="W179">
            <v>146150.786555</v>
          </cell>
          <cell r="X179">
            <v>152240.71505</v>
          </cell>
          <cell r="Y179">
            <v>147233.66691</v>
          </cell>
          <cell r="Z179">
            <v>147030.22589999999</v>
          </cell>
          <cell r="AA179">
            <v>155787.40448999999</v>
          </cell>
        </row>
        <row r="180">
          <cell r="B180" t="str">
            <v>5ª Adequação - Investimentos</v>
          </cell>
        </row>
        <row r="181">
          <cell r="B181" t="str">
            <v>Fluxo de Caixa do Fator</v>
          </cell>
          <cell r="H181">
            <v>-4.7545707411700278E-3</v>
          </cell>
          <cell r="I181">
            <v>-4.3047690141975181E-2</v>
          </cell>
          <cell r="J181">
            <v>1.2799929911125218E-2</v>
          </cell>
          <cell r="K181">
            <v>-8.8630168811505428E-3</v>
          </cell>
          <cell r="L181">
            <v>-1.6817437248732858E-2</v>
          </cell>
          <cell r="M181">
            <v>49.132733959264968</v>
          </cell>
          <cell r="N181">
            <v>427.42931750932394</v>
          </cell>
          <cell r="O181">
            <v>-1020.9408521737435</v>
          </cell>
          <cell r="P181">
            <v>-24841.842011920169</v>
          </cell>
          <cell r="Q181">
            <v>281.02712509579931</v>
          </cell>
          <cell r="R181">
            <v>12737.234363257021</v>
          </cell>
          <cell r="S181">
            <v>1096.4040134913676</v>
          </cell>
          <cell r="T181">
            <v>4660.7451778745108</v>
          </cell>
          <cell r="U181">
            <v>-324.98927756876861</v>
          </cell>
          <cell r="V181">
            <v>3724.3490021469506</v>
          </cell>
          <cell r="W181">
            <v>12213.988464310578</v>
          </cell>
          <cell r="X181">
            <v>218.38289198839925</v>
          </cell>
          <cell r="Y181">
            <v>-1972.5952578898077</v>
          </cell>
          <cell r="Z181">
            <v>-9043.6600218135482</v>
          </cell>
          <cell r="AA181">
            <v>-1678.9002256918711</v>
          </cell>
        </row>
        <row r="182">
          <cell r="B182" t="str">
            <v>Somatoria com Projeto Original</v>
          </cell>
          <cell r="F182">
            <v>-2176.5888463964843</v>
          </cell>
          <cell r="G182">
            <v>0.19208059764202703</v>
          </cell>
          <cell r="H182">
            <v>-146068.54651457077</v>
          </cell>
          <cell r="I182">
            <v>-163024.23453269014</v>
          </cell>
          <cell r="J182">
            <v>-95881.502805070064</v>
          </cell>
          <cell r="K182">
            <v>39032.078646983115</v>
          </cell>
          <cell r="L182">
            <v>106526.55945256274</v>
          </cell>
          <cell r="M182">
            <v>106693.79704395923</v>
          </cell>
          <cell r="N182">
            <v>109572.8549925093</v>
          </cell>
          <cell r="O182">
            <v>103063.80319782624</v>
          </cell>
          <cell r="P182">
            <v>75420.206168079807</v>
          </cell>
          <cell r="Q182">
            <v>124155.88021009583</v>
          </cell>
          <cell r="R182">
            <v>113742.40555325703</v>
          </cell>
          <cell r="S182">
            <v>137357.01298849139</v>
          </cell>
          <cell r="T182">
            <v>123901.26032287451</v>
          </cell>
          <cell r="U182">
            <v>131422.39544243124</v>
          </cell>
          <cell r="V182">
            <v>125652.56419214697</v>
          </cell>
          <cell r="W182">
            <v>158364.77501931059</v>
          </cell>
          <cell r="X182">
            <v>152459.09794198841</v>
          </cell>
          <cell r="Y182">
            <v>145261.0716521102</v>
          </cell>
          <cell r="Z182">
            <v>137986.56587818643</v>
          </cell>
          <cell r="AA182">
            <v>154108.50426430811</v>
          </cell>
        </row>
        <row r="183">
          <cell r="B183" t="str">
            <v>(=)TOTAL GERAL</v>
          </cell>
        </row>
        <row r="184">
          <cell r="B184" t="str">
            <v>Fluxo de Caixa do Fator</v>
          </cell>
          <cell r="H184">
            <v>72880.728656972409</v>
          </cell>
          <cell r="I184">
            <v>43182.938420708902</v>
          </cell>
          <cell r="J184">
            <v>-26867.98145911465</v>
          </cell>
          <cell r="K184">
            <v>-54253.799452250947</v>
          </cell>
          <cell r="L184">
            <v>-27590.204907618056</v>
          </cell>
          <cell r="M184">
            <v>-23824.962238788314</v>
          </cell>
          <cell r="N184">
            <v>-23668.337725492824</v>
          </cell>
          <cell r="O184">
            <v>-20585.649678384096</v>
          </cell>
          <cell r="P184">
            <v>-43166.356379822537</v>
          </cell>
          <cell r="Q184">
            <v>-31071.171246849914</v>
          </cell>
          <cell r="R184">
            <v>8874.2479573345008</v>
          </cell>
          <cell r="S184">
            <v>-20685.449558033983</v>
          </cell>
          <cell r="T184">
            <v>-21037.716278085281</v>
          </cell>
          <cell r="U184">
            <v>-19007.183132768459</v>
          </cell>
          <cell r="V184">
            <v>-20547.224159948881</v>
          </cell>
          <cell r="W184">
            <v>-47518.715111280973</v>
          </cell>
          <cell r="X184">
            <v>-29488.701121455644</v>
          </cell>
          <cell r="Y184">
            <v>-17280.376560492896</v>
          </cell>
          <cell r="Z184">
            <v>-26827.066549714225</v>
          </cell>
          <cell r="AA184">
            <v>-18750.694073655719</v>
          </cell>
        </row>
        <row r="185">
          <cell r="B185" t="str">
            <v>Somatoria com Projeto Original</v>
          </cell>
          <cell r="F185">
            <v>-9666.8082702298179</v>
          </cell>
          <cell r="G185">
            <v>0.18645436637078908</v>
          </cell>
          <cell r="H185">
            <v>-73187.813103027613</v>
          </cell>
          <cell r="I185">
            <v>-119841.25306429109</v>
          </cell>
          <cell r="J185">
            <v>-122749.49706411464</v>
          </cell>
          <cell r="K185">
            <v>-15221.71194225095</v>
          </cell>
          <cell r="L185">
            <v>78936.371362381935</v>
          </cell>
          <cell r="M185">
            <v>82819.70207121165</v>
          </cell>
          <cell r="N185">
            <v>85477.087949507157</v>
          </cell>
          <cell r="O185">
            <v>83499.094371615894</v>
          </cell>
          <cell r="P185">
            <v>57095.691800177447</v>
          </cell>
          <cell r="Q185">
            <v>92803.681838150107</v>
          </cell>
          <cell r="R185">
            <v>109879.41914733451</v>
          </cell>
          <cell r="S185">
            <v>115575.15941696602</v>
          </cell>
          <cell r="T185">
            <v>98202.798866914716</v>
          </cell>
          <cell r="U185">
            <v>112740.20158723154</v>
          </cell>
          <cell r="V185">
            <v>101380.99103005114</v>
          </cell>
          <cell r="W185">
            <v>98632.071443719033</v>
          </cell>
          <cell r="X185">
            <v>122752.01392854436</v>
          </cell>
          <cell r="Y185">
            <v>129953.29034950711</v>
          </cell>
          <cell r="Z185">
            <v>120203.15935028577</v>
          </cell>
          <cell r="AA185">
            <v>137036.71041634426</v>
          </cell>
        </row>
        <row r="186">
          <cell r="B186" t="str">
            <v>(a) efeitos de cada fator de desequilibrio no fluxo de caixa e na taxa interna de retorno do projeto original</v>
          </cell>
        </row>
        <row r="188">
          <cell r="B188" t="str">
            <v>DEMONSTRATIVO DE RESULTADOS COM FATORES DE DESEQUILIBRIO NO PERIODO CONTRATUAL (MIlhares de Reais)</v>
          </cell>
        </row>
        <row r="190">
          <cell r="B190" t="str">
            <v>DISCRIMINAÇÃO</v>
          </cell>
          <cell r="G190">
            <v>1</v>
          </cell>
          <cell r="H190">
            <v>2</v>
          </cell>
          <cell r="I190">
            <v>3</v>
          </cell>
          <cell r="J190">
            <v>4</v>
          </cell>
          <cell r="K190">
            <v>5</v>
          </cell>
          <cell r="L190">
            <v>6</v>
          </cell>
          <cell r="M190">
            <v>7</v>
          </cell>
          <cell r="N190">
            <v>8</v>
          </cell>
          <cell r="O190">
            <v>9</v>
          </cell>
          <cell r="P190">
            <v>10</v>
          </cell>
          <cell r="Q190">
            <v>11</v>
          </cell>
          <cell r="R190">
            <v>12</v>
          </cell>
          <cell r="S190">
            <v>13</v>
          </cell>
          <cell r="T190">
            <v>14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19</v>
          </cell>
          <cell r="Z190">
            <v>20</v>
          </cell>
          <cell r="AA190" t="str">
            <v>TOTAL</v>
          </cell>
        </row>
        <row r="191">
          <cell r="B191" t="str">
            <v>1 -  RECEITA BRUTA    (1.1)</v>
          </cell>
          <cell r="G191">
            <v>74352</v>
          </cell>
          <cell r="H191">
            <v>99547</v>
          </cell>
          <cell r="I191">
            <v>106637</v>
          </cell>
          <cell r="J191">
            <v>220998</v>
          </cell>
          <cell r="K191">
            <v>229501.11239999998</v>
          </cell>
          <cell r="L191">
            <v>234830.83349270842</v>
          </cell>
          <cell r="M191">
            <v>230516.41174760429</v>
          </cell>
          <cell r="N191">
            <v>233540.70425958713</v>
          </cell>
          <cell r="O191">
            <v>237029.27272684977</v>
          </cell>
          <cell r="P191">
            <v>240676.75116454266</v>
          </cell>
          <cell r="Q191">
            <v>243822.58230852691</v>
          </cell>
          <cell r="R191">
            <v>247362.97268178276</v>
          </cell>
          <cell r="S191">
            <v>250958.19439623621</v>
          </cell>
          <cell r="T191">
            <v>254603.73247612332</v>
          </cell>
          <cell r="U191">
            <v>258301.02239440699</v>
          </cell>
          <cell r="V191">
            <v>262049.58324223923</v>
          </cell>
          <cell r="W191">
            <v>268969.46703550639</v>
          </cell>
          <cell r="X191">
            <v>277327.56110807159</v>
          </cell>
          <cell r="Y191">
            <v>281375.84794131375</v>
          </cell>
          <cell r="Z191">
            <v>285484.52337955317</v>
          </cell>
          <cell r="AA191">
            <v>4537884.5727550527</v>
          </cell>
        </row>
        <row r="192">
          <cell r="B192" t="str">
            <v>1.1 - Operacionais    (1.1.1 + 1.1.2)</v>
          </cell>
          <cell r="G192">
            <v>74352</v>
          </cell>
          <cell r="H192">
            <v>99547</v>
          </cell>
          <cell r="I192">
            <v>106637</v>
          </cell>
          <cell r="J192">
            <v>220998</v>
          </cell>
          <cell r="K192">
            <v>229501.11239999998</v>
          </cell>
          <cell r="L192">
            <v>234830.83349270842</v>
          </cell>
          <cell r="M192">
            <v>230516.41174760429</v>
          </cell>
          <cell r="N192">
            <v>233540.70425958713</v>
          </cell>
          <cell r="O192">
            <v>237029.27272684977</v>
          </cell>
          <cell r="P192">
            <v>240676.75116454266</v>
          </cell>
          <cell r="Q192">
            <v>243822.58230852691</v>
          </cell>
          <cell r="R192">
            <v>247362.97268178276</v>
          </cell>
          <cell r="S192">
            <v>250958.19439623621</v>
          </cell>
          <cell r="T192">
            <v>254603.73247612332</v>
          </cell>
          <cell r="U192">
            <v>258301.02239440699</v>
          </cell>
          <cell r="V192">
            <v>262049.58324223923</v>
          </cell>
          <cell r="W192">
            <v>268969.46703550639</v>
          </cell>
          <cell r="X192">
            <v>277327.56110807159</v>
          </cell>
          <cell r="Y192">
            <v>281375.84794131375</v>
          </cell>
          <cell r="Z192">
            <v>285484.52337955317</v>
          </cell>
          <cell r="AA192">
            <v>4537884.5727550527</v>
          </cell>
        </row>
        <row r="193">
          <cell r="B193" t="str">
            <v>1.1.1 - Receitas de  Pedágios    (Transp. Qd.2.1.1.2)</v>
          </cell>
          <cell r="G193">
            <v>73430</v>
          </cell>
          <cell r="H193">
            <v>96402</v>
          </cell>
          <cell r="I193">
            <v>98799</v>
          </cell>
          <cell r="J193">
            <v>213157</v>
          </cell>
          <cell r="K193">
            <v>221357.11239999998</v>
          </cell>
          <cell r="L193">
            <v>226683.83349270842</v>
          </cell>
          <cell r="M193">
            <v>222366.41174760429</v>
          </cell>
          <cell r="N193">
            <v>225387.70425958713</v>
          </cell>
          <cell r="O193">
            <v>228873.27272684977</v>
          </cell>
          <cell r="P193">
            <v>232517.75116454266</v>
          </cell>
          <cell r="Q193">
            <v>235660.58230852691</v>
          </cell>
          <cell r="R193">
            <v>239197.97268178276</v>
          </cell>
          <cell r="S193">
            <v>242790.19439623621</v>
          </cell>
          <cell r="T193">
            <v>246432.73247612332</v>
          </cell>
          <cell r="U193">
            <v>250127.02239440699</v>
          </cell>
          <cell r="V193">
            <v>253872.58324223923</v>
          </cell>
          <cell r="W193">
            <v>260789.46703550639</v>
          </cell>
          <cell r="X193">
            <v>269144.56110807159</v>
          </cell>
          <cell r="Y193">
            <v>273189.84794131375</v>
          </cell>
          <cell r="Z193">
            <v>277295.52337955317</v>
          </cell>
          <cell r="AA193">
            <v>4387474.5727550527</v>
          </cell>
        </row>
        <row r="194">
          <cell r="B194" t="str">
            <v>1.1.2 - Outras Receitas Operacionais    (calculado 2.1.2.)</v>
          </cell>
          <cell r="G194">
            <v>922</v>
          </cell>
          <cell r="H194">
            <v>3145</v>
          </cell>
          <cell r="I194">
            <v>7838</v>
          </cell>
          <cell r="J194">
            <v>7841</v>
          </cell>
          <cell r="K194">
            <v>8144</v>
          </cell>
          <cell r="L194">
            <v>8147.0000000000009</v>
          </cell>
          <cell r="M194">
            <v>8150</v>
          </cell>
          <cell r="N194">
            <v>8153</v>
          </cell>
          <cell r="O194">
            <v>8156</v>
          </cell>
          <cell r="P194">
            <v>8159</v>
          </cell>
          <cell r="Q194">
            <v>8162</v>
          </cell>
          <cell r="R194">
            <v>8165</v>
          </cell>
          <cell r="S194">
            <v>8168</v>
          </cell>
          <cell r="T194">
            <v>8170.9999999999991</v>
          </cell>
          <cell r="U194">
            <v>8174</v>
          </cell>
          <cell r="V194">
            <v>8177</v>
          </cell>
          <cell r="W194">
            <v>8180</v>
          </cell>
          <cell r="X194">
            <v>8183</v>
          </cell>
          <cell r="Y194">
            <v>8186.0000000000009</v>
          </cell>
          <cell r="Z194">
            <v>8189</v>
          </cell>
          <cell r="AA194">
            <v>150410</v>
          </cell>
        </row>
        <row r="195">
          <cell r="B195" t="str">
            <v>2 -  DEDUÇÕES DA RECEITA    (2.1)</v>
          </cell>
          <cell r="G195">
            <v>3457.3679999999999</v>
          </cell>
          <cell r="H195">
            <v>4628.9354999999996</v>
          </cell>
          <cell r="I195">
            <v>4958.6204999999991</v>
          </cell>
          <cell r="J195">
            <v>10276.406999999999</v>
          </cell>
          <cell r="K195">
            <v>10671.801726600001</v>
          </cell>
          <cell r="L195">
            <v>11063.396787475691</v>
          </cell>
          <cell r="M195">
            <v>19190.083929921766</v>
          </cell>
          <cell r="N195">
            <v>19875.150918454288</v>
          </cell>
          <cell r="O195">
            <v>20176.792090872506</v>
          </cell>
          <cell r="P195">
            <v>20492.178975732942</v>
          </cell>
          <cell r="Q195">
            <v>20764.173369687582</v>
          </cell>
          <cell r="R195">
            <v>21070.297136974208</v>
          </cell>
          <cell r="S195">
            <v>21381.163815274434</v>
          </cell>
          <cell r="T195">
            <v>21696.382859184665</v>
          </cell>
          <cell r="U195">
            <v>22016.078437116201</v>
          </cell>
          <cell r="V195">
            <v>22340.208950453693</v>
          </cell>
          <cell r="W195">
            <v>22938.658898571306</v>
          </cell>
          <cell r="X195">
            <v>23661.514035848195</v>
          </cell>
          <cell r="Y195">
            <v>24011.570846923642</v>
          </cell>
          <cell r="Z195">
            <v>24366.851272331354</v>
          </cell>
          <cell r="AA195">
            <v>349037.6350514224</v>
          </cell>
        </row>
        <row r="196">
          <cell r="B196" t="str">
            <v>2.1 - Tributos sobre Faturamento    (2.1.1+ .... + 2.1.4)</v>
          </cell>
          <cell r="G196">
            <v>3457.3679999999999</v>
          </cell>
          <cell r="H196">
            <v>4628.9354999999996</v>
          </cell>
          <cell r="I196">
            <v>4958.6204999999991</v>
          </cell>
          <cell r="J196">
            <v>10276.406999999999</v>
          </cell>
          <cell r="K196">
            <v>10671.801726600001</v>
          </cell>
          <cell r="L196">
            <v>11063.396787475691</v>
          </cell>
          <cell r="M196">
            <v>19190.083929921766</v>
          </cell>
          <cell r="N196">
            <v>19875.150918454288</v>
          </cell>
          <cell r="O196">
            <v>20176.792090872506</v>
          </cell>
          <cell r="P196">
            <v>20492.178975732942</v>
          </cell>
          <cell r="Q196">
            <v>20764.173369687582</v>
          </cell>
          <cell r="R196">
            <v>21070.297136974208</v>
          </cell>
          <cell r="S196">
            <v>21381.163815274434</v>
          </cell>
          <cell r="T196">
            <v>21696.382859184665</v>
          </cell>
          <cell r="U196">
            <v>22016.078437116201</v>
          </cell>
          <cell r="V196">
            <v>22340.208950453693</v>
          </cell>
          <cell r="W196">
            <v>22938.658898571306</v>
          </cell>
          <cell r="X196">
            <v>23661.514035848195</v>
          </cell>
          <cell r="Y196">
            <v>24011.570846923642</v>
          </cell>
          <cell r="Z196">
            <v>24366.851272331354</v>
          </cell>
          <cell r="AA196">
            <v>349037.6350514224</v>
          </cell>
        </row>
        <row r="197">
          <cell r="B197" t="str">
            <v>2.1.1 - I.S.S    (transp. Qd  1.3.)</v>
          </cell>
          <cell r="G197">
            <v>1487.04</v>
          </cell>
          <cell r="H197">
            <v>1990.94</v>
          </cell>
          <cell r="I197">
            <v>2132.7399999999998</v>
          </cell>
          <cell r="J197">
            <v>4419.96</v>
          </cell>
          <cell r="K197">
            <v>4590.0222480000002</v>
          </cell>
          <cell r="L197">
            <v>4804.4389424027304</v>
          </cell>
          <cell r="M197">
            <v>11003.362572695711</v>
          </cell>
          <cell r="N197">
            <v>11432.445212979357</v>
          </cell>
          <cell r="O197">
            <v>11606.78363634249</v>
          </cell>
          <cell r="P197">
            <v>11789.067558227134</v>
          </cell>
          <cell r="Q197">
            <v>11946.269115426347</v>
          </cell>
          <cell r="R197">
            <v>12123.198634089138</v>
          </cell>
          <cell r="S197">
            <v>12302.869719811812</v>
          </cell>
          <cell r="T197">
            <v>12485.056623806166</v>
          </cell>
          <cell r="U197">
            <v>12669.831119720349</v>
          </cell>
          <cell r="V197">
            <v>12857.169162111961</v>
          </cell>
          <cell r="W197">
            <v>13203.073351775321</v>
          </cell>
          <cell r="X197">
            <v>13620.888055403582</v>
          </cell>
          <cell r="Y197">
            <v>13823.212397065688</v>
          </cell>
          <cell r="Z197">
            <v>14028.55616897766</v>
          </cell>
          <cell r="AA197">
            <v>194316.92451883544</v>
          </cell>
        </row>
        <row r="198">
          <cell r="B198" t="str">
            <v>2.1.2 - Cofins    (transp. Qd 1.3.)</v>
          </cell>
          <cell r="G198">
            <v>1487.04</v>
          </cell>
          <cell r="H198">
            <v>1990.94</v>
          </cell>
          <cell r="I198">
            <v>2132.7399999999998</v>
          </cell>
          <cell r="J198">
            <v>4419.96</v>
          </cell>
          <cell r="K198">
            <v>4590.0222480000002</v>
          </cell>
          <cell r="L198">
            <v>4732.557427370356</v>
          </cell>
          <cell r="M198">
            <v>6741.3396808666266</v>
          </cell>
          <cell r="N198">
            <v>6924.6911277876143</v>
          </cell>
          <cell r="O198">
            <v>7029.3181818054927</v>
          </cell>
          <cell r="P198">
            <v>7138.7125349362805</v>
          </cell>
          <cell r="Q198">
            <v>7233.0574692558084</v>
          </cell>
          <cell r="R198">
            <v>7339.2391804534827</v>
          </cell>
          <cell r="S198">
            <v>7447.0658318870856</v>
          </cell>
          <cell r="T198">
            <v>7556.401974283699</v>
          </cell>
          <cell r="U198">
            <v>7667.2906718322083</v>
          </cell>
          <cell r="V198">
            <v>7779.7174972671764</v>
          </cell>
          <cell r="W198">
            <v>7987.2840110651914</v>
          </cell>
          <cell r="X198">
            <v>8237.9968332421486</v>
          </cell>
          <cell r="Y198">
            <v>8359.4154382394117</v>
          </cell>
          <cell r="Z198">
            <v>8482.6457013865966</v>
          </cell>
          <cell r="AA198">
            <v>125277.43580967917</v>
          </cell>
        </row>
        <row r="199">
          <cell r="B199" t="str">
            <v>2.1.3 - Pis / Pasep    (transp. Qd 1.3.)</v>
          </cell>
          <cell r="G199">
            <v>483.28799999999995</v>
          </cell>
          <cell r="H199">
            <v>647.05549999999994</v>
          </cell>
          <cell r="I199">
            <v>693.14049999999997</v>
          </cell>
          <cell r="J199">
            <v>1436.4869999999999</v>
          </cell>
          <cell r="K199">
            <v>1491.7572306</v>
          </cell>
          <cell r="L199">
            <v>1526.400417702605</v>
          </cell>
          <cell r="M199">
            <v>1445.381676359428</v>
          </cell>
          <cell r="N199">
            <v>1518.0145776873164</v>
          </cell>
          <cell r="O199">
            <v>1540.6902727245233</v>
          </cell>
          <cell r="P199">
            <v>1564.3988825695271</v>
          </cell>
          <cell r="Q199">
            <v>1584.8467850054251</v>
          </cell>
          <cell r="R199">
            <v>1607.8593224315878</v>
          </cell>
          <cell r="S199">
            <v>1631.2282635755355</v>
          </cell>
          <cell r="T199">
            <v>1654.9242610948011</v>
          </cell>
          <cell r="U199">
            <v>1678.9566455636455</v>
          </cell>
          <cell r="V199">
            <v>1703.3222910745549</v>
          </cell>
          <cell r="W199">
            <v>1748.3015357307916</v>
          </cell>
          <cell r="X199">
            <v>1802.629147202465</v>
          </cell>
          <cell r="Y199">
            <v>1828.9430116185392</v>
          </cell>
          <cell r="Z199">
            <v>1855.6494019670954</v>
          </cell>
          <cell r="AA199">
            <v>29443.274722907838</v>
          </cell>
        </row>
        <row r="200">
          <cell r="B200" t="str">
            <v>2.1.4 - CPMF    (transp Qd 1.3.)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</row>
        <row r="201">
          <cell r="B201" t="str">
            <v>3 -  RECEITA LIQUIDA    (1 - 2)</v>
          </cell>
          <cell r="G201">
            <v>70894.631999999998</v>
          </cell>
          <cell r="H201">
            <v>94918.064500000008</v>
          </cell>
          <cell r="I201">
            <v>101678.3795</v>
          </cell>
          <cell r="J201">
            <v>210721.59299999999</v>
          </cell>
          <cell r="K201">
            <v>218829.31067339997</v>
          </cell>
          <cell r="L201">
            <v>223767.43670523274</v>
          </cell>
          <cell r="M201">
            <v>211326.32781768253</v>
          </cell>
          <cell r="N201">
            <v>213665.55334113285</v>
          </cell>
          <cell r="O201">
            <v>216852.48063597726</v>
          </cell>
          <cell r="P201">
            <v>220184.57218880972</v>
          </cell>
          <cell r="Q201">
            <v>223058.40893883933</v>
          </cell>
          <cell r="R201">
            <v>226292.67554480856</v>
          </cell>
          <cell r="S201">
            <v>229577.03058096179</v>
          </cell>
          <cell r="T201">
            <v>232907.34961693865</v>
          </cell>
          <cell r="U201">
            <v>236284.94395729079</v>
          </cell>
          <cell r="V201">
            <v>239709.37429178553</v>
          </cell>
          <cell r="W201">
            <v>246030.80813693508</v>
          </cell>
          <cell r="X201">
            <v>253666.04707222339</v>
          </cell>
          <cell r="Y201">
            <v>257364.27709439013</v>
          </cell>
          <cell r="Z201">
            <v>261117.67210722182</v>
          </cell>
          <cell r="AA201">
            <v>4188846.9377036304</v>
          </cell>
        </row>
        <row r="202">
          <cell r="B202" t="str">
            <v>4 -  DESPESAS    (4.1)</v>
          </cell>
          <cell r="G202">
            <v>56958.214179615381</v>
          </cell>
          <cell r="H202">
            <v>78419.906818825373</v>
          </cell>
          <cell r="I202">
            <v>89364.985024705675</v>
          </cell>
          <cell r="J202">
            <v>101777.0051740217</v>
          </cell>
          <cell r="K202">
            <v>106500.71432268093</v>
          </cell>
          <cell r="L202">
            <v>108759.88472509553</v>
          </cell>
          <cell r="M202">
            <v>104284.7709688094</v>
          </cell>
          <cell r="N202">
            <v>101727.72783768243</v>
          </cell>
          <cell r="O202">
            <v>105144.03123900748</v>
          </cell>
          <cell r="P202">
            <v>108712.23716354033</v>
          </cell>
          <cell r="Q202">
            <v>119029.31275247855</v>
          </cell>
          <cell r="R202">
            <v>119113.69745930994</v>
          </cell>
          <cell r="S202">
            <v>119047.71608359212</v>
          </cell>
          <cell r="T202">
            <v>120652.59866587407</v>
          </cell>
          <cell r="U202">
            <v>125257.38797551821</v>
          </cell>
          <cell r="V202">
            <v>137025.23193219703</v>
          </cell>
          <cell r="W202">
            <v>147601.54451624458</v>
          </cell>
          <cell r="X202">
            <v>152614.86723866261</v>
          </cell>
          <cell r="Y202">
            <v>162776.11761464371</v>
          </cell>
          <cell r="Z202">
            <v>190844.88185366627</v>
          </cell>
          <cell r="AA202">
            <v>2355612.8335461714</v>
          </cell>
        </row>
        <row r="203">
          <cell r="B203" t="str">
            <v>4.1 - Operacionais    (4.1.1+ .... + 4.1.10)</v>
          </cell>
          <cell r="G203">
            <v>56958.214179615381</v>
          </cell>
          <cell r="H203">
            <v>78419.906818825373</v>
          </cell>
          <cell r="I203">
            <v>89364.985024705675</v>
          </cell>
          <cell r="J203">
            <v>101777.0051740217</v>
          </cell>
          <cell r="K203">
            <v>106500.71432268093</v>
          </cell>
          <cell r="L203">
            <v>108759.88472509553</v>
          </cell>
          <cell r="M203">
            <v>104284.7709688094</v>
          </cell>
          <cell r="N203">
            <v>101727.72783768243</v>
          </cell>
          <cell r="O203">
            <v>105144.03123900748</v>
          </cell>
          <cell r="P203">
            <v>108712.23716354033</v>
          </cell>
          <cell r="Q203">
            <v>119029.31275247855</v>
          </cell>
          <cell r="R203">
            <v>119113.69745930994</v>
          </cell>
          <cell r="S203">
            <v>119047.71608359212</v>
          </cell>
          <cell r="T203">
            <v>120652.59866587407</v>
          </cell>
          <cell r="U203">
            <v>125257.38797551821</v>
          </cell>
          <cell r="V203">
            <v>137025.23193219703</v>
          </cell>
          <cell r="W203">
            <v>147601.54451624458</v>
          </cell>
          <cell r="X203">
            <v>152614.86723866261</v>
          </cell>
          <cell r="Y203">
            <v>162776.11761464371</v>
          </cell>
          <cell r="Z203">
            <v>190844.88185366627</v>
          </cell>
          <cell r="AA203">
            <v>2355612.8335461714</v>
          </cell>
        </row>
        <row r="204">
          <cell r="B204" t="str">
            <v>4.1.1  -  Pessoal e Administradores    (Transp. Qd. 1.3.)</v>
          </cell>
          <cell r="G204">
            <v>20034</v>
          </cell>
          <cell r="H204">
            <v>27971</v>
          </cell>
          <cell r="I204">
            <v>31249</v>
          </cell>
          <cell r="J204">
            <v>34297</v>
          </cell>
          <cell r="K204">
            <v>34048</v>
          </cell>
          <cell r="L204">
            <v>34047</v>
          </cell>
          <cell r="M204">
            <v>34048</v>
          </cell>
          <cell r="N204">
            <v>34047</v>
          </cell>
          <cell r="O204">
            <v>34048</v>
          </cell>
          <cell r="P204">
            <v>34047</v>
          </cell>
          <cell r="Q204">
            <v>34048</v>
          </cell>
          <cell r="R204">
            <v>34047</v>
          </cell>
          <cell r="S204">
            <v>34048</v>
          </cell>
          <cell r="T204">
            <v>34047</v>
          </cell>
          <cell r="U204">
            <v>34048</v>
          </cell>
          <cell r="V204">
            <v>34047</v>
          </cell>
          <cell r="W204">
            <v>34047</v>
          </cell>
          <cell r="X204">
            <v>34047</v>
          </cell>
          <cell r="Y204">
            <v>34047</v>
          </cell>
          <cell r="Z204">
            <v>34047</v>
          </cell>
          <cell r="AA204">
            <v>658309</v>
          </cell>
        </row>
        <row r="205">
          <cell r="B205" t="str">
            <v>4.1.2  -  Conservação de Rotina    (Transp. Qd. 1.3.)</v>
          </cell>
          <cell r="G205">
            <v>2691</v>
          </cell>
          <cell r="H205">
            <v>5382</v>
          </cell>
          <cell r="I205">
            <v>5457</v>
          </cell>
          <cell r="J205">
            <v>5560</v>
          </cell>
          <cell r="K205">
            <v>6466</v>
          </cell>
          <cell r="L205">
            <v>6466</v>
          </cell>
          <cell r="M205">
            <v>6466</v>
          </cell>
          <cell r="N205">
            <v>6466</v>
          </cell>
          <cell r="O205">
            <v>6997</v>
          </cell>
          <cell r="P205">
            <v>6997</v>
          </cell>
          <cell r="Q205">
            <v>6997</v>
          </cell>
          <cell r="R205">
            <v>6997</v>
          </cell>
          <cell r="S205">
            <v>6997</v>
          </cell>
          <cell r="T205">
            <v>6997</v>
          </cell>
          <cell r="U205">
            <v>6997</v>
          </cell>
          <cell r="V205">
            <v>6997</v>
          </cell>
          <cell r="W205">
            <v>6997</v>
          </cell>
          <cell r="X205">
            <v>6997</v>
          </cell>
          <cell r="Y205">
            <v>6997</v>
          </cell>
          <cell r="Z205">
            <v>6997</v>
          </cell>
          <cell r="AA205">
            <v>128918</v>
          </cell>
        </row>
        <row r="206">
          <cell r="B206" t="str">
            <v>4.1.3  -  Consumo    (Transp. Qd. 1.3.)</v>
          </cell>
          <cell r="G206">
            <v>925</v>
          </cell>
          <cell r="H206">
            <v>987</v>
          </cell>
          <cell r="I206">
            <v>1000</v>
          </cell>
          <cell r="J206">
            <v>1135</v>
          </cell>
          <cell r="K206">
            <v>1135</v>
          </cell>
          <cell r="L206">
            <v>1135</v>
          </cell>
          <cell r="M206">
            <v>1135</v>
          </cell>
          <cell r="N206">
            <v>1135</v>
          </cell>
          <cell r="O206">
            <v>1135</v>
          </cell>
          <cell r="P206">
            <v>1135</v>
          </cell>
          <cell r="Q206">
            <v>1135</v>
          </cell>
          <cell r="R206">
            <v>1135</v>
          </cell>
          <cell r="S206">
            <v>1135</v>
          </cell>
          <cell r="T206">
            <v>1135</v>
          </cell>
          <cell r="U206">
            <v>1135</v>
          </cell>
          <cell r="V206">
            <v>1135</v>
          </cell>
          <cell r="W206">
            <v>1135</v>
          </cell>
          <cell r="X206">
            <v>1135</v>
          </cell>
          <cell r="Y206">
            <v>1135</v>
          </cell>
          <cell r="Z206">
            <v>1135</v>
          </cell>
          <cell r="AA206">
            <v>22207</v>
          </cell>
        </row>
        <row r="207">
          <cell r="B207" t="str">
            <v>4.1.4  -  Transportes    (Transp. Qd. 1.3.)</v>
          </cell>
          <cell r="G207">
            <v>2399</v>
          </cell>
          <cell r="H207">
            <v>4565</v>
          </cell>
          <cell r="I207">
            <v>4981</v>
          </cell>
          <cell r="J207">
            <v>5230</v>
          </cell>
          <cell r="K207">
            <v>5306</v>
          </cell>
          <cell r="L207">
            <v>5307</v>
          </cell>
          <cell r="M207">
            <v>5306</v>
          </cell>
          <cell r="N207">
            <v>5307</v>
          </cell>
          <cell r="O207">
            <v>5306</v>
          </cell>
          <cell r="P207">
            <v>5307</v>
          </cell>
          <cell r="Q207">
            <v>5306</v>
          </cell>
          <cell r="R207">
            <v>5307</v>
          </cell>
          <cell r="S207">
            <v>5306</v>
          </cell>
          <cell r="T207">
            <v>5307</v>
          </cell>
          <cell r="U207">
            <v>5306</v>
          </cell>
          <cell r="V207">
            <v>5307</v>
          </cell>
          <cell r="W207">
            <v>5306</v>
          </cell>
          <cell r="X207">
            <v>5307</v>
          </cell>
          <cell r="Y207">
            <v>5306</v>
          </cell>
          <cell r="Z207">
            <v>5306</v>
          </cell>
          <cell r="AA207">
            <v>102078</v>
          </cell>
        </row>
        <row r="208">
          <cell r="B208" t="str">
            <v>4.1.5  -  Diversas    (Transp. Qd. 1.3.)</v>
          </cell>
          <cell r="G208">
            <v>3376</v>
          </cell>
          <cell r="H208">
            <v>4638</v>
          </cell>
          <cell r="I208">
            <v>4059</v>
          </cell>
          <cell r="J208">
            <v>2441</v>
          </cell>
          <cell r="K208">
            <v>1745</v>
          </cell>
          <cell r="L208">
            <v>1745</v>
          </cell>
          <cell r="M208">
            <v>1745</v>
          </cell>
          <cell r="N208">
            <v>1745</v>
          </cell>
          <cell r="O208">
            <v>1745</v>
          </cell>
          <cell r="P208">
            <v>1745</v>
          </cell>
          <cell r="Q208">
            <v>1745</v>
          </cell>
          <cell r="R208">
            <v>1745</v>
          </cell>
          <cell r="S208">
            <v>1745</v>
          </cell>
          <cell r="T208">
            <v>1745</v>
          </cell>
          <cell r="U208">
            <v>1745</v>
          </cell>
          <cell r="V208">
            <v>1745</v>
          </cell>
          <cell r="W208">
            <v>1745</v>
          </cell>
          <cell r="X208">
            <v>1745</v>
          </cell>
          <cell r="Y208">
            <v>1745</v>
          </cell>
          <cell r="Z208">
            <v>1745</v>
          </cell>
          <cell r="AA208">
            <v>42434</v>
          </cell>
        </row>
        <row r="209">
          <cell r="B209" t="str">
            <v>4.1.6  -  Depreciação/Amortização    (Transp. Qd. 1.3.)</v>
          </cell>
          <cell r="G209">
            <v>2664.2541796153846</v>
          </cell>
          <cell r="H209">
            <v>9402.0968188253628</v>
          </cell>
          <cell r="I209">
            <v>17123.475024705673</v>
          </cell>
          <cell r="J209">
            <v>24333.665174021691</v>
          </cell>
          <cell r="K209">
            <v>28827.280950680914</v>
          </cell>
          <cell r="L209">
            <v>30952.55972031429</v>
          </cell>
          <cell r="M209">
            <v>32879.566282379776</v>
          </cell>
          <cell r="N209">
            <v>34592.2279404664</v>
          </cell>
          <cell r="O209">
            <v>37253.858743852506</v>
          </cell>
          <cell r="P209">
            <v>40757.640315254546</v>
          </cell>
          <cell r="Q209">
            <v>42325.252897664504</v>
          </cell>
          <cell r="R209">
            <v>40618.408278856456</v>
          </cell>
          <cell r="S209">
            <v>40461.570251705038</v>
          </cell>
          <cell r="T209">
            <v>41994.086691590368</v>
          </cell>
          <cell r="U209">
            <v>46516.957303686017</v>
          </cell>
          <cell r="V209">
            <v>58215.344434929844</v>
          </cell>
          <cell r="W209">
            <v>68605.060505179383</v>
          </cell>
          <cell r="X209">
            <v>73382.640405420461</v>
          </cell>
          <cell r="Y209">
            <v>83447.442176404293</v>
          </cell>
          <cell r="Z209">
            <v>111414.94615227968</v>
          </cell>
          <cell r="AA209">
            <v>865768.33424783242</v>
          </cell>
        </row>
        <row r="210">
          <cell r="B210" t="str">
            <v>4.1.7  -  Seguros    (transp. Qd 1.3.)</v>
          </cell>
          <cell r="G210">
            <v>910</v>
          </cell>
          <cell r="H210">
            <v>910</v>
          </cell>
          <cell r="I210">
            <v>910</v>
          </cell>
          <cell r="J210">
            <v>910</v>
          </cell>
          <cell r="K210">
            <v>910</v>
          </cell>
          <cell r="L210">
            <v>910</v>
          </cell>
          <cell r="M210">
            <v>910</v>
          </cell>
          <cell r="N210">
            <v>910</v>
          </cell>
          <cell r="O210">
            <v>910</v>
          </cell>
          <cell r="P210">
            <v>910</v>
          </cell>
          <cell r="Q210">
            <v>910</v>
          </cell>
          <cell r="R210">
            <v>910</v>
          </cell>
          <cell r="S210">
            <v>910</v>
          </cell>
          <cell r="T210">
            <v>910</v>
          </cell>
          <cell r="U210">
            <v>910</v>
          </cell>
          <cell r="V210">
            <v>910</v>
          </cell>
          <cell r="W210">
            <v>910</v>
          </cell>
          <cell r="X210">
            <v>910</v>
          </cell>
          <cell r="Y210">
            <v>910</v>
          </cell>
          <cell r="Z210">
            <v>910</v>
          </cell>
          <cell r="AA210">
            <v>18200</v>
          </cell>
        </row>
        <row r="211">
          <cell r="B211" t="str">
            <v xml:space="preserve">4.1.8  -  Garantias  (transp. Qd 1.3.)  </v>
          </cell>
          <cell r="G211">
            <v>2478</v>
          </cell>
          <cell r="H211">
            <v>2328</v>
          </cell>
          <cell r="I211">
            <v>2136</v>
          </cell>
          <cell r="J211">
            <v>1990</v>
          </cell>
          <cell r="K211">
            <v>1928</v>
          </cell>
          <cell r="L211">
            <v>1902</v>
          </cell>
          <cell r="M211">
            <v>1873</v>
          </cell>
          <cell r="N211">
            <v>1843</v>
          </cell>
          <cell r="O211">
            <v>1804</v>
          </cell>
          <cell r="P211">
            <v>1759</v>
          </cell>
          <cell r="Q211">
            <v>1734</v>
          </cell>
          <cell r="R211">
            <v>1683</v>
          </cell>
          <cell r="S211">
            <v>1666</v>
          </cell>
          <cell r="T211">
            <v>1629</v>
          </cell>
          <cell r="U211">
            <v>1600</v>
          </cell>
          <cell r="V211">
            <v>1557</v>
          </cell>
          <cell r="W211">
            <v>1537</v>
          </cell>
          <cell r="X211">
            <v>1521</v>
          </cell>
          <cell r="Y211">
            <v>1497</v>
          </cell>
          <cell r="Z211">
            <v>1467</v>
          </cell>
          <cell r="AA211">
            <v>35932</v>
          </cell>
        </row>
        <row r="212">
          <cell r="B212" t="str">
            <v xml:space="preserve">4.1.9  -  Parc.Variável da Concessão   </v>
          </cell>
          <cell r="G212">
            <v>2230.56</v>
          </cell>
          <cell r="H212">
            <v>2986.41</v>
          </cell>
          <cell r="I212">
            <v>3199.11</v>
          </cell>
          <cell r="J212">
            <v>6629.94</v>
          </cell>
          <cell r="K212">
            <v>6885.0333720000008</v>
          </cell>
          <cell r="L212">
            <v>7044.9250047812529</v>
          </cell>
          <cell r="M212">
            <v>6915.4923524281276</v>
          </cell>
          <cell r="N212">
            <v>7006.221127787614</v>
          </cell>
          <cell r="O212">
            <v>7110.8781818054922</v>
          </cell>
          <cell r="P212">
            <v>7220.3025349362797</v>
          </cell>
          <cell r="Q212">
            <v>7314.6774692558083</v>
          </cell>
          <cell r="R212">
            <v>7420.8891804534815</v>
          </cell>
          <cell r="S212">
            <v>7528.7458318870858</v>
          </cell>
          <cell r="T212">
            <v>7638.1119742837</v>
          </cell>
          <cell r="U212">
            <v>7749.0306718322099</v>
          </cell>
          <cell r="V212">
            <v>7861.4874972671769</v>
          </cell>
          <cell r="W212">
            <v>8069.0840110651907</v>
          </cell>
          <cell r="X212">
            <v>8319.8268332421449</v>
          </cell>
          <cell r="Y212">
            <v>8441.2754382394123</v>
          </cell>
          <cell r="Z212">
            <v>8564.5357013865942</v>
          </cell>
          <cell r="AA212">
            <v>136136.53718265161</v>
          </cell>
        </row>
        <row r="213">
          <cell r="B213" t="str">
            <v xml:space="preserve">4.1.10 - Parcela Fixa da Concessão   </v>
          </cell>
          <cell r="G213">
            <v>19250.400000000001</v>
          </cell>
          <cell r="H213">
            <v>19250.400000000001</v>
          </cell>
          <cell r="I213">
            <v>19250.400000000001</v>
          </cell>
          <cell r="J213">
            <v>19250.400000000001</v>
          </cell>
          <cell r="K213">
            <v>19250.400000000001</v>
          </cell>
          <cell r="L213">
            <v>19250.400000000001</v>
          </cell>
          <cell r="M213">
            <v>13006.712334001502</v>
          </cell>
          <cell r="N213">
            <v>8676.2787694284016</v>
          </cell>
          <cell r="O213">
            <v>8834.294313349501</v>
          </cell>
          <cell r="P213">
            <v>8834.294313349501</v>
          </cell>
          <cell r="Q213">
            <v>17514.382385558252</v>
          </cell>
          <cell r="R213">
            <v>19250.400000000001</v>
          </cell>
          <cell r="S213">
            <v>19250.400000000001</v>
          </cell>
          <cell r="T213">
            <v>19250.400000000001</v>
          </cell>
          <cell r="U213">
            <v>19250.400000000001</v>
          </cell>
          <cell r="V213">
            <v>19250.400000000001</v>
          </cell>
          <cell r="W213">
            <v>19250.400000000001</v>
          </cell>
          <cell r="X213">
            <v>19250.400000000001</v>
          </cell>
          <cell r="Y213">
            <v>19250.400000000001</v>
          </cell>
          <cell r="Z213">
            <v>19258.400000000001</v>
          </cell>
          <cell r="AA213">
            <v>345629.9621156872</v>
          </cell>
        </row>
        <row r="214">
          <cell r="B214" t="str">
            <v>5 -  RESULTADO BRUTO OPERACIONAL     (3 - 4)</v>
          </cell>
          <cell r="G214">
            <v>13936.417820384617</v>
          </cell>
          <cell r="H214">
            <v>16498.157681174634</v>
          </cell>
          <cell r="I214">
            <v>12313.394475294321</v>
          </cell>
          <cell r="J214">
            <v>108944.58782597829</v>
          </cell>
          <cell r="K214">
            <v>112328.59635071905</v>
          </cell>
          <cell r="L214">
            <v>115007.55198013721</v>
          </cell>
          <cell r="M214">
            <v>107041.55684887312</v>
          </cell>
          <cell r="N214">
            <v>111937.82550345043</v>
          </cell>
          <cell r="O214">
            <v>111708.44939696978</v>
          </cell>
          <cell r="P214">
            <v>111472.33502526939</v>
          </cell>
          <cell r="Q214">
            <v>104029.09618636078</v>
          </cell>
          <cell r="R214">
            <v>107178.97808549862</v>
          </cell>
          <cell r="S214">
            <v>110529.31449736966</v>
          </cell>
          <cell r="T214">
            <v>112254.75095106458</v>
          </cell>
          <cell r="U214">
            <v>111027.55598177257</v>
          </cell>
          <cell r="V214">
            <v>102684.1423595885</v>
          </cell>
          <cell r="W214">
            <v>98429.263620690501</v>
          </cell>
          <cell r="X214">
            <v>101051.17983356077</v>
          </cell>
          <cell r="Y214">
            <v>94588.15947974642</v>
          </cell>
          <cell r="Z214">
            <v>70272.790253555548</v>
          </cell>
          <cell r="AA214">
            <v>1833234.104157459</v>
          </cell>
        </row>
        <row r="215">
          <cell r="B215" t="str">
            <v>6 -  RESULTADO FINANCEIRO    (6.1)</v>
          </cell>
          <cell r="G215">
            <v>367</v>
          </cell>
          <cell r="H215">
            <v>482</v>
          </cell>
          <cell r="I215">
            <v>763</v>
          </cell>
          <cell r="J215">
            <v>1066</v>
          </cell>
          <cell r="K215">
            <v>1166</v>
          </cell>
          <cell r="L215">
            <v>1187</v>
          </cell>
          <cell r="M215">
            <v>1210</v>
          </cell>
          <cell r="N215">
            <v>1233</v>
          </cell>
          <cell r="O215">
            <v>1256</v>
          </cell>
          <cell r="P215">
            <v>1280</v>
          </cell>
          <cell r="Q215">
            <v>1301</v>
          </cell>
          <cell r="R215">
            <v>1321</v>
          </cell>
          <cell r="S215">
            <v>1343</v>
          </cell>
          <cell r="T215">
            <v>1364</v>
          </cell>
          <cell r="U215">
            <v>1386</v>
          </cell>
          <cell r="V215">
            <v>1409</v>
          </cell>
          <cell r="W215">
            <v>1432</v>
          </cell>
          <cell r="X215">
            <v>1455</v>
          </cell>
          <cell r="Y215">
            <v>1478</v>
          </cell>
          <cell r="Z215">
            <v>1502.0000000000002</v>
          </cell>
          <cell r="AA215">
            <v>24001</v>
          </cell>
        </row>
        <row r="216">
          <cell r="B216" t="str">
            <v>6.1 - Receitas    (Transp. Qd. 2B)</v>
          </cell>
          <cell r="G216">
            <v>367</v>
          </cell>
          <cell r="H216">
            <v>482</v>
          </cell>
          <cell r="I216">
            <v>763</v>
          </cell>
          <cell r="J216">
            <v>1066</v>
          </cell>
          <cell r="K216">
            <v>1166</v>
          </cell>
          <cell r="L216">
            <v>1187</v>
          </cell>
          <cell r="M216">
            <v>1210</v>
          </cell>
          <cell r="N216">
            <v>1233</v>
          </cell>
          <cell r="O216">
            <v>1256</v>
          </cell>
          <cell r="P216">
            <v>1280</v>
          </cell>
          <cell r="Q216">
            <v>1301</v>
          </cell>
          <cell r="R216">
            <v>1321</v>
          </cell>
          <cell r="S216">
            <v>1343</v>
          </cell>
          <cell r="T216">
            <v>1364</v>
          </cell>
          <cell r="U216">
            <v>1386</v>
          </cell>
          <cell r="V216">
            <v>1409</v>
          </cell>
          <cell r="W216">
            <v>1432</v>
          </cell>
          <cell r="X216">
            <v>1455</v>
          </cell>
          <cell r="Y216">
            <v>1478</v>
          </cell>
          <cell r="Z216">
            <v>1502.0000000000002</v>
          </cell>
          <cell r="AA216">
            <v>24001</v>
          </cell>
        </row>
        <row r="217">
          <cell r="B217" t="str">
            <v>7 -  RESULTADO OPERACIONAL    (5 + 6)</v>
          </cell>
          <cell r="G217">
            <v>14303.417820384617</v>
          </cell>
          <cell r="H217">
            <v>16980.157681174634</v>
          </cell>
          <cell r="I217">
            <v>13076.394475294321</v>
          </cell>
          <cell r="J217">
            <v>110010.58782597829</v>
          </cell>
          <cell r="K217">
            <v>113494.59635071905</v>
          </cell>
          <cell r="L217">
            <v>116194.55198013721</v>
          </cell>
          <cell r="M217">
            <v>108251.55684887312</v>
          </cell>
          <cell r="N217">
            <v>113170.82550345043</v>
          </cell>
          <cell r="O217">
            <v>112964.44939696978</v>
          </cell>
          <cell r="P217">
            <v>112752.33502526939</v>
          </cell>
          <cell r="Q217">
            <v>105330.09618636078</v>
          </cell>
          <cell r="R217">
            <v>108499.97808549862</v>
          </cell>
          <cell r="S217">
            <v>111872.31449736966</v>
          </cell>
          <cell r="T217">
            <v>113618.75095106458</v>
          </cell>
          <cell r="U217">
            <v>112413.55598177257</v>
          </cell>
          <cell r="V217">
            <v>104093.1423595885</v>
          </cell>
          <cell r="W217">
            <v>99861.263620690501</v>
          </cell>
          <cell r="X217">
            <v>102506.17983356077</v>
          </cell>
          <cell r="Y217">
            <v>96066.15947974642</v>
          </cell>
          <cell r="Z217">
            <v>71774.790253555548</v>
          </cell>
          <cell r="AA217">
            <v>1857235.104157459</v>
          </cell>
        </row>
        <row r="218">
          <cell r="B218" t="str">
            <v>8 -  RESULTADO NÃO OPERACIONAL    (Tr. item 2, Qd. 3A)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B219" t="str">
            <v>9 -  RESULTADO ANTES CONTRIBUIÇÃO SOCIAL   (7 + 8)</v>
          </cell>
          <cell r="G219">
            <v>14303.417820384617</v>
          </cell>
          <cell r="H219">
            <v>16980.157681174634</v>
          </cell>
          <cell r="I219">
            <v>13076.394475294321</v>
          </cell>
          <cell r="J219">
            <v>110010.58782597829</v>
          </cell>
          <cell r="K219">
            <v>113494.59635071905</v>
          </cell>
          <cell r="L219">
            <v>116194.55198013721</v>
          </cell>
          <cell r="M219">
            <v>108251.55684887312</v>
          </cell>
          <cell r="N219">
            <v>113170.82550345043</v>
          </cell>
          <cell r="O219">
            <v>112964.44939696978</v>
          </cell>
          <cell r="P219">
            <v>112752.33502526939</v>
          </cell>
          <cell r="Q219">
            <v>105330.09618636078</v>
          </cell>
          <cell r="R219">
            <v>108499.97808549862</v>
          </cell>
          <cell r="S219">
            <v>111872.31449736966</v>
          </cell>
          <cell r="T219">
            <v>113618.75095106458</v>
          </cell>
          <cell r="U219">
            <v>112413.55598177257</v>
          </cell>
          <cell r="V219">
            <v>104093.1423595885</v>
          </cell>
          <cell r="W219">
            <v>99861.263620690501</v>
          </cell>
          <cell r="X219">
            <v>102506.17983356077</v>
          </cell>
          <cell r="Y219">
            <v>96066.15947974642</v>
          </cell>
          <cell r="Z219">
            <v>71774.790253555548</v>
          </cell>
          <cell r="AA219">
            <v>1857235.104157459</v>
          </cell>
        </row>
        <row r="220">
          <cell r="B220" t="str">
            <v>10- CONTRIBUIÇÃO SOCIAL (Legislação vigente)</v>
          </cell>
          <cell r="G220">
            <v>1145.0414256307693</v>
          </cell>
          <cell r="H220">
            <v>1358.4126144939717</v>
          </cell>
          <cell r="I220">
            <v>1046.1115580235455</v>
          </cell>
          <cell r="J220">
            <v>8800.8470260782669</v>
          </cell>
          <cell r="K220">
            <v>9079.5677080575279</v>
          </cell>
          <cell r="L220">
            <v>9295.5641584109708</v>
          </cell>
          <cell r="M220">
            <v>8660.1245479098488</v>
          </cell>
          <cell r="N220">
            <v>9053.6660402760353</v>
          </cell>
          <cell r="O220">
            <v>9037.1559517575788</v>
          </cell>
          <cell r="P220">
            <v>9020.1868020215516</v>
          </cell>
          <cell r="Q220">
            <v>8426.4076949088612</v>
          </cell>
          <cell r="R220">
            <v>8679.9982468398866</v>
          </cell>
          <cell r="S220">
            <v>8949.7851597895751</v>
          </cell>
          <cell r="T220">
            <v>9089.500076085169</v>
          </cell>
          <cell r="U220">
            <v>8993.084478541803</v>
          </cell>
          <cell r="V220">
            <v>8327.4513887670819</v>
          </cell>
          <cell r="W220">
            <v>7988.9010896552427</v>
          </cell>
          <cell r="X220">
            <v>8200.4943866848607</v>
          </cell>
          <cell r="Y220">
            <v>7685.29275837971</v>
          </cell>
          <cell r="Z220">
            <v>5741.9832202844409</v>
          </cell>
          <cell r="AA220">
            <v>148579.57633259665</v>
          </cell>
        </row>
        <row r="221">
          <cell r="B221" t="str">
            <v>11- RESULTADO ANTES IMPOSTO DE RENDA    (9 - 10)</v>
          </cell>
          <cell r="G221">
            <v>13158.376394753848</v>
          </cell>
          <cell r="H221">
            <v>15621.745066680664</v>
          </cell>
          <cell r="I221">
            <v>12030.282917270775</v>
          </cell>
          <cell r="J221">
            <v>101209.74079990003</v>
          </cell>
          <cell r="K221">
            <v>104415.02864266152</v>
          </cell>
          <cell r="L221">
            <v>106898.98782172624</v>
          </cell>
          <cell r="M221">
            <v>99591.432300963279</v>
          </cell>
          <cell r="N221">
            <v>104117.15946317439</v>
          </cell>
          <cell r="O221">
            <v>103927.2934452122</v>
          </cell>
          <cell r="P221">
            <v>103732.14822324784</v>
          </cell>
          <cell r="Q221">
            <v>96903.688491451918</v>
          </cell>
          <cell r="R221">
            <v>99819.979838658735</v>
          </cell>
          <cell r="S221">
            <v>102922.52933758008</v>
          </cell>
          <cell r="T221">
            <v>104529.25087497941</v>
          </cell>
          <cell r="U221">
            <v>103420.47150323077</v>
          </cell>
          <cell r="V221">
            <v>95765.690970821423</v>
          </cell>
          <cell r="W221">
            <v>91872.362531035265</v>
          </cell>
          <cell r="X221">
            <v>94305.685446875912</v>
          </cell>
          <cell r="Y221">
            <v>88380.866721366707</v>
          </cell>
          <cell r="Z221">
            <v>66032.807033271107</v>
          </cell>
          <cell r="AA221">
            <v>1708655.5278248624</v>
          </cell>
        </row>
        <row r="222">
          <cell r="B222" t="str">
            <v>12- IMPOSTO DE RENDA (Legislação vigente)</v>
          </cell>
          <cell r="G222">
            <v>3554.2544550961538</v>
          </cell>
          <cell r="H222">
            <v>4221.0394202936623</v>
          </cell>
          <cell r="I222">
            <v>3245.0986188235784</v>
          </cell>
          <cell r="J222">
            <v>27478.646956494576</v>
          </cell>
          <cell r="K222">
            <v>28349.649087679762</v>
          </cell>
          <cell r="L222">
            <v>29024.637995034296</v>
          </cell>
          <cell r="M222">
            <v>27038.889212218266</v>
          </cell>
          <cell r="N222">
            <v>28268.70637586261</v>
          </cell>
          <cell r="O222">
            <v>28217.11234924243</v>
          </cell>
          <cell r="P222">
            <v>28164.083756317348</v>
          </cell>
          <cell r="Q222">
            <v>26308.524046590195</v>
          </cell>
          <cell r="R222">
            <v>27100.994521374651</v>
          </cell>
          <cell r="S222">
            <v>27944.078624342415</v>
          </cell>
          <cell r="T222">
            <v>28380.687737766144</v>
          </cell>
          <cell r="U222">
            <v>28079.388995443136</v>
          </cell>
          <cell r="V222">
            <v>25999.285589897114</v>
          </cell>
          <cell r="W222">
            <v>24941.315905172632</v>
          </cell>
          <cell r="X222">
            <v>25602.544958390183</v>
          </cell>
          <cell r="Y222">
            <v>23992.539869936598</v>
          </cell>
          <cell r="Z222">
            <v>17919.697563388876</v>
          </cell>
          <cell r="AA222">
            <v>463831.1760393646</v>
          </cell>
        </row>
        <row r="223">
          <cell r="B223" t="str">
            <v>13- RESULTADO DE EXERCÍCIO    (11 - 12)</v>
          </cell>
          <cell r="G223">
            <v>9604.1219396576944</v>
          </cell>
          <cell r="H223">
            <v>11400.705646387001</v>
          </cell>
          <cell r="I223">
            <v>8785.1842984471969</v>
          </cell>
          <cell r="J223">
            <v>73731.093843405455</v>
          </cell>
          <cell r="K223">
            <v>76065.379554981759</v>
          </cell>
          <cell r="L223">
            <v>77874.349826691949</v>
          </cell>
          <cell r="M223">
            <v>72552.543088745006</v>
          </cell>
          <cell r="N223">
            <v>75848.453087311791</v>
          </cell>
          <cell r="O223">
            <v>75710.181095969776</v>
          </cell>
          <cell r="P223">
            <v>75568.064466930489</v>
          </cell>
          <cell r="Q223">
            <v>70595.16444486173</v>
          </cell>
          <cell r="R223">
            <v>72718.985317284081</v>
          </cell>
          <cell r="S223">
            <v>74978.45071323766</v>
          </cell>
          <cell r="T223">
            <v>76148.563137213263</v>
          </cell>
          <cell r="U223">
            <v>75341.082507787636</v>
          </cell>
          <cell r="V223">
            <v>69766.405380924305</v>
          </cell>
          <cell r="W223">
            <v>66931.046625862626</v>
          </cell>
          <cell r="X223">
            <v>68703.140488485733</v>
          </cell>
          <cell r="Y223">
            <v>64388.326851430109</v>
          </cell>
          <cell r="Z223">
            <v>48113.109469882227</v>
          </cell>
          <cell r="AA223">
            <v>1244824.3517854977</v>
          </cell>
        </row>
        <row r="224">
          <cell r="B224" t="str">
            <v>Obs.: este demonstrativo de resultados retrata o projeto original mais os fatores de desequilibrio do contrato original</v>
          </cell>
        </row>
        <row r="226">
          <cell r="B226" t="str">
            <v>DEMONSTRATIVO DE RESULTADOS COM FATORES DE DESEQUILIBRIO NA EXTENSÃO DO PERIODO CONTRATUAL (MIlhares de Reais)</v>
          </cell>
        </row>
        <row r="228">
          <cell r="B228" t="str">
            <v>DISCRIMINAÇÃO</v>
          </cell>
          <cell r="G228">
            <v>21</v>
          </cell>
          <cell r="H228">
            <v>22</v>
          </cell>
          <cell r="I228">
            <v>23</v>
          </cell>
          <cell r="J228">
            <v>24</v>
          </cell>
          <cell r="K228">
            <v>25</v>
          </cell>
          <cell r="L228">
            <v>26</v>
          </cell>
          <cell r="M228">
            <v>27</v>
          </cell>
          <cell r="N228">
            <v>28</v>
          </cell>
          <cell r="O228">
            <v>29</v>
          </cell>
          <cell r="P228">
            <v>30</v>
          </cell>
          <cell r="Q228">
            <v>31</v>
          </cell>
          <cell r="R228">
            <v>32</v>
          </cell>
          <cell r="S228">
            <v>33</v>
          </cell>
          <cell r="T228">
            <v>34</v>
          </cell>
          <cell r="U228">
            <v>35</v>
          </cell>
          <cell r="V228">
            <v>36</v>
          </cell>
          <cell r="W228">
            <v>37</v>
          </cell>
          <cell r="X228">
            <v>38</v>
          </cell>
          <cell r="Y228">
            <v>39</v>
          </cell>
          <cell r="Z228">
            <v>40</v>
          </cell>
          <cell r="AA228" t="str">
            <v>TOTAL</v>
          </cell>
        </row>
        <row r="229">
          <cell r="B229" t="str">
            <v>1 -  RECEITA BRUTA    (1.1)</v>
          </cell>
          <cell r="G229">
            <v>281870.43451357714</v>
          </cell>
          <cell r="H229">
            <v>286574.27087079739</v>
          </cell>
          <cell r="I229">
            <v>291357.04521706002</v>
          </cell>
          <cell r="J229">
            <v>296220.09080758004</v>
          </cell>
          <cell r="K229">
            <v>301164.76358093088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1457186.6049899457</v>
          </cell>
        </row>
        <row r="230">
          <cell r="B230" t="str">
            <v>1.1 - Operacionais    (1.1.1 + 1.1.2)</v>
          </cell>
          <cell r="G230">
            <v>281870.43451357714</v>
          </cell>
          <cell r="H230">
            <v>286574.27087079739</v>
          </cell>
          <cell r="I230">
            <v>291357.04521706002</v>
          </cell>
          <cell r="J230">
            <v>296220.09080758004</v>
          </cell>
          <cell r="K230">
            <v>301164.76358093088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1457186.6049899457</v>
          </cell>
        </row>
        <row r="231">
          <cell r="B231" t="str">
            <v>1.1.1 - Receitas de  Pedágios    (Transp. Qd.2.1.1.2)</v>
          </cell>
          <cell r="G231">
            <v>274390.77790658275</v>
          </cell>
          <cell r="H231">
            <v>278969.79421749973</v>
          </cell>
          <cell r="I231">
            <v>283625.65383501293</v>
          </cell>
          <cell r="J231">
            <v>288359.6546353476</v>
          </cell>
          <cell r="K231">
            <v>293173.11657616671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1418518.9971706099</v>
          </cell>
        </row>
        <row r="232">
          <cell r="B232" t="str">
            <v>1.1.2 - Outras Receitas Operacionais    (calculado 2.1.2.)</v>
          </cell>
          <cell r="G232">
            <v>7479.656606994391</v>
          </cell>
          <cell r="H232">
            <v>7604.4766532976446</v>
          </cell>
          <cell r="I232">
            <v>7731.391382047118</v>
          </cell>
          <cell r="J232">
            <v>7860.436172232432</v>
          </cell>
          <cell r="K232">
            <v>7991.6470047642051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38667.60781933579</v>
          </cell>
        </row>
        <row r="233">
          <cell r="B233" t="str">
            <v>2 -  DEDUÇÕES DA RECEITA    (2.1)</v>
          </cell>
          <cell r="G233">
            <v>25452.900236576013</v>
          </cell>
          <cell r="H233">
            <v>25877.656659633005</v>
          </cell>
          <cell r="I233">
            <v>26309.541183100519</v>
          </cell>
          <cell r="J233">
            <v>26748.67419992448</v>
          </cell>
          <cell r="K233">
            <v>27195.178151358057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131583.95043059206</v>
          </cell>
        </row>
        <row r="234">
          <cell r="B234" t="str">
            <v>2.1 - Tributos sobre Faturamento    (2.1.1+ .... + 2.1.4)</v>
          </cell>
          <cell r="G234">
            <v>25452.900236576013</v>
          </cell>
          <cell r="H234">
            <v>25877.656659633005</v>
          </cell>
          <cell r="I234">
            <v>26309.541183100519</v>
          </cell>
          <cell r="J234">
            <v>26748.67419992448</v>
          </cell>
          <cell r="K234">
            <v>27195.178151358057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131583.95043059206</v>
          </cell>
        </row>
        <row r="235">
          <cell r="B235" t="str">
            <v>2.1.1 - I.S.S    (transp. Qd  1.3.)</v>
          </cell>
          <cell r="G235">
            <v>14093.521725678858</v>
          </cell>
          <cell r="H235">
            <v>14328.71354353987</v>
          </cell>
          <cell r="I235">
            <v>14567.852260853002</v>
          </cell>
          <cell r="J235">
            <v>14811.004540379003</v>
          </cell>
          <cell r="K235">
            <v>15058.238179046544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72859.330249497274</v>
          </cell>
        </row>
        <row r="236">
          <cell r="B236" t="str">
            <v>2.1.2 - Cofins    (transp. Qd 1.3.)</v>
          </cell>
          <cell r="G236">
            <v>8456.1130354073139</v>
          </cell>
          <cell r="H236">
            <v>8597.2281261239223</v>
          </cell>
          <cell r="I236">
            <v>8740.7113565117997</v>
          </cell>
          <cell r="J236">
            <v>8886.6027242274013</v>
          </cell>
          <cell r="K236">
            <v>9034.9429074279269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43715.598149698359</v>
          </cell>
        </row>
        <row r="237">
          <cell r="B237" t="str">
            <v>2.1.3 - Pis / Pasep    (transp. Qd 1.3.)</v>
          </cell>
          <cell r="G237">
            <v>1832.1578243382514</v>
          </cell>
          <cell r="H237">
            <v>1862.732760660183</v>
          </cell>
          <cell r="I237">
            <v>1893.82079391089</v>
          </cell>
          <cell r="J237">
            <v>1925.4305902492702</v>
          </cell>
          <cell r="K237">
            <v>1957.5709632760506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9471.7129324346442</v>
          </cell>
        </row>
        <row r="238">
          <cell r="B238" t="str">
            <v>2.1.4 - CPMF    (transp Qd 1.3.)</v>
          </cell>
          <cell r="G238">
            <v>1071.1076511515932</v>
          </cell>
          <cell r="H238">
            <v>1088.9822293090301</v>
          </cell>
          <cell r="I238">
            <v>1107.156771824828</v>
          </cell>
          <cell r="J238">
            <v>1125.6363450688041</v>
          </cell>
          <cell r="K238">
            <v>1144.4261016075372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5537.3090989617922</v>
          </cell>
        </row>
        <row r="239">
          <cell r="B239" t="str">
            <v>3 -  RECEITA LIQUIDA    (1 - 2)</v>
          </cell>
          <cell r="G239">
            <v>256417.53427700113</v>
          </cell>
          <cell r="H239">
            <v>260696.61421116439</v>
          </cell>
          <cell r="I239">
            <v>265047.50403395947</v>
          </cell>
          <cell r="J239">
            <v>269471.41660765558</v>
          </cell>
          <cell r="K239">
            <v>273969.58542957285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1325602.6545593536</v>
          </cell>
        </row>
        <row r="240">
          <cell r="B240" t="str">
            <v>4 -  DESPESAS    (4.1)</v>
          </cell>
          <cell r="G240">
            <v>59182.074165761383</v>
          </cell>
          <cell r="H240">
            <v>59324.600407385165</v>
          </cell>
          <cell r="I240">
            <v>59469.518470076917</v>
          </cell>
          <cell r="J240">
            <v>59616.868751469672</v>
          </cell>
          <cell r="K240">
            <v>59766.692336502201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297359.75413119537</v>
          </cell>
        </row>
        <row r="241">
          <cell r="B241" t="str">
            <v>4.1 - Operacionais    (4.1.1+ .... + 4.1.10)</v>
          </cell>
          <cell r="G241">
            <v>59182.074165761383</v>
          </cell>
          <cell r="H241">
            <v>59324.600407385165</v>
          </cell>
          <cell r="I241">
            <v>59469.518470076917</v>
          </cell>
          <cell r="J241">
            <v>59616.868751469672</v>
          </cell>
          <cell r="K241">
            <v>59766.692336502201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297359.75413119537</v>
          </cell>
        </row>
        <row r="242">
          <cell r="B242" t="str">
            <v>4.1.1  -  Pessoal e Administradores    (Transp. Qd. 1.3.)</v>
          </cell>
          <cell r="G242">
            <v>34047</v>
          </cell>
          <cell r="H242">
            <v>34047</v>
          </cell>
          <cell r="I242">
            <v>34047</v>
          </cell>
          <cell r="J242">
            <v>34047</v>
          </cell>
          <cell r="K242">
            <v>34047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170235</v>
          </cell>
        </row>
        <row r="243">
          <cell r="B243" t="str">
            <v>4.1.2  -  Conservação de Rotina    (Transp. Qd. 1.3.)</v>
          </cell>
          <cell r="G243">
            <v>6997</v>
          </cell>
          <cell r="H243">
            <v>6997</v>
          </cell>
          <cell r="I243">
            <v>6997</v>
          </cell>
          <cell r="J243">
            <v>6997</v>
          </cell>
          <cell r="K243">
            <v>6997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34985</v>
          </cell>
        </row>
        <row r="244">
          <cell r="B244" t="str">
            <v>4.1.3  -  Consumo    (Transp. Qd. 1.3.)</v>
          </cell>
          <cell r="G244">
            <v>1135</v>
          </cell>
          <cell r="H244">
            <v>1135</v>
          </cell>
          <cell r="I244">
            <v>1135</v>
          </cell>
          <cell r="J244">
            <v>1135</v>
          </cell>
          <cell r="K244">
            <v>1135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5675</v>
          </cell>
        </row>
        <row r="245">
          <cell r="B245" t="str">
            <v>4.1.4  -  Transportes    (Transp. Qd. 1.3.)</v>
          </cell>
          <cell r="G245">
            <v>5306</v>
          </cell>
          <cell r="H245">
            <v>5306</v>
          </cell>
          <cell r="I245">
            <v>5306</v>
          </cell>
          <cell r="J245">
            <v>5306</v>
          </cell>
          <cell r="K245">
            <v>5306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26530</v>
          </cell>
        </row>
        <row r="246">
          <cell r="B246" t="str">
            <v>4.1.5  -  Diversas    (Transp. Qd. 1.3.)</v>
          </cell>
          <cell r="G246">
            <v>1745</v>
          </cell>
          <cell r="H246">
            <v>1745</v>
          </cell>
          <cell r="I246">
            <v>1745</v>
          </cell>
          <cell r="J246">
            <v>1745</v>
          </cell>
          <cell r="K246">
            <v>1745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8725</v>
          </cell>
        </row>
        <row r="247">
          <cell r="B247" t="str">
            <v>4.1.6  -  Depreciação/Amortização    (Transp. Qd. 1.3.)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B248" t="str">
            <v>4.1.7  -  Seguros    (transp. Qd 1.3.)</v>
          </cell>
          <cell r="G248">
            <v>910</v>
          </cell>
          <cell r="H248">
            <v>910</v>
          </cell>
          <cell r="I248">
            <v>910</v>
          </cell>
          <cell r="J248">
            <v>910</v>
          </cell>
          <cell r="K248">
            <v>910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4550</v>
          </cell>
        </row>
        <row r="249">
          <cell r="B249" t="str">
            <v xml:space="preserve">4.1.8  -  Garantias  (transp. Qd 1.3.)  </v>
          </cell>
          <cell r="G249">
            <v>585.96113035407313</v>
          </cell>
          <cell r="H249">
            <v>587.37228126123932</v>
          </cell>
          <cell r="I249">
            <v>588.80711356511802</v>
          </cell>
          <cell r="J249">
            <v>590.26602724227405</v>
          </cell>
          <cell r="K249">
            <v>591.74942907427931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2944.1559814969837</v>
          </cell>
        </row>
        <row r="250">
          <cell r="B250" t="str">
            <v xml:space="preserve">4.1.9  -  Parc.Variável da Concessão   </v>
          </cell>
          <cell r="G250">
            <v>8456.1130354073139</v>
          </cell>
          <cell r="H250">
            <v>8597.2281261239223</v>
          </cell>
          <cell r="I250">
            <v>8740.7113565117997</v>
          </cell>
          <cell r="J250">
            <v>8886.6027242274013</v>
          </cell>
          <cell r="K250">
            <v>9034.9429074279269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43715.598149698359</v>
          </cell>
        </row>
        <row r="251">
          <cell r="B251" t="str">
            <v xml:space="preserve">4.1.10 - Parcela Fixa da Concessão  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B252" t="str">
            <v>5 -  RESULTADO BRUTO OPERACIONAL     (3 - 4)</v>
          </cell>
          <cell r="G252">
            <v>197235.46011123975</v>
          </cell>
          <cell r="H252">
            <v>201372.01380377921</v>
          </cell>
          <cell r="I252">
            <v>205577.98556388257</v>
          </cell>
          <cell r="J252">
            <v>209854.54785618591</v>
          </cell>
          <cell r="K252">
            <v>214202.89309307066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1028242.9004281582</v>
          </cell>
        </row>
        <row r="253">
          <cell r="B253" t="str">
            <v>6 -  RESULTADO FINANCEIRO    (6.1)</v>
          </cell>
          <cell r="G253">
            <v>1371.8945199298544</v>
          </cell>
          <cell r="H253">
            <v>1394.7886107281797</v>
          </cell>
          <cell r="I253">
            <v>1418.0669014329922</v>
          </cell>
          <cell r="J253">
            <v>1441.7358811445981</v>
          </cell>
          <cell r="K253">
            <v>1465.8021493657147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7092.2880626013393</v>
          </cell>
        </row>
        <row r="254">
          <cell r="B254" t="str">
            <v>6.1 - Receitas    (Transp. Qd. 2B)</v>
          </cell>
          <cell r="G254">
            <v>1371.8945199298544</v>
          </cell>
          <cell r="H254">
            <v>1394.7886107281797</v>
          </cell>
          <cell r="I254">
            <v>1418.0669014329922</v>
          </cell>
          <cell r="J254">
            <v>1441.7358811445981</v>
          </cell>
          <cell r="K254">
            <v>1465.8021493657147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7092.2880626013393</v>
          </cell>
        </row>
        <row r="255">
          <cell r="B255" t="str">
            <v>7 -  RESULTADO OPERACIONAL    (5 + 6)</v>
          </cell>
          <cell r="G255">
            <v>198607.35463116961</v>
          </cell>
          <cell r="H255">
            <v>202766.80241450737</v>
          </cell>
          <cell r="I255">
            <v>206996.05246531556</v>
          </cell>
          <cell r="J255">
            <v>211296.28373733049</v>
          </cell>
          <cell r="K255">
            <v>215668.69524243637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1035335.1884907596</v>
          </cell>
        </row>
        <row r="256">
          <cell r="B256" t="str">
            <v>8 -  RESULTADO NÃO OPERACIONAL    (Tr. item 2, Qd. 3A)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B257" t="str">
            <v>9 -  RESULTADO ANTES CONTRIBUIÇÃO SOCIAL   (7 + 8)</v>
          </cell>
          <cell r="G257">
            <v>198607.35463116961</v>
          </cell>
          <cell r="H257">
            <v>202766.80241450737</v>
          </cell>
          <cell r="I257">
            <v>206996.05246531556</v>
          </cell>
          <cell r="J257">
            <v>211296.28373733049</v>
          </cell>
          <cell r="K257">
            <v>215668.69524243637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1035335.1884907596</v>
          </cell>
        </row>
        <row r="258">
          <cell r="B258" t="str">
            <v>10- CONTRIBUIÇÃO SOCIAL (Legislação vigente)</v>
          </cell>
          <cell r="G258">
            <v>15888.58837049357</v>
          </cell>
          <cell r="H258">
            <v>16221.34419316059</v>
          </cell>
          <cell r="I258">
            <v>16559.684197225244</v>
          </cell>
          <cell r="J258">
            <v>16903.702698986439</v>
          </cell>
          <cell r="K258">
            <v>17253.495619394911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82826.815079260763</v>
          </cell>
        </row>
        <row r="259">
          <cell r="B259" t="str">
            <v>11- RESULTADO ANTES IMPOSTO DE RENDA    (9 - 10)</v>
          </cell>
          <cell r="G259">
            <v>182718.76626067603</v>
          </cell>
          <cell r="H259">
            <v>186545.45822134678</v>
          </cell>
          <cell r="I259">
            <v>190436.3682680903</v>
          </cell>
          <cell r="J259">
            <v>194392.58103834407</v>
          </cell>
          <cell r="K259">
            <v>198415.19962304147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952508.37341149885</v>
          </cell>
        </row>
        <row r="260">
          <cell r="B260" t="str">
            <v>12- IMPOSTO DE RENDA (Legislação vigente)</v>
          </cell>
          <cell r="G260">
            <v>49627.838657792403</v>
          </cell>
          <cell r="H260">
            <v>50667.700603626843</v>
          </cell>
          <cell r="I260">
            <v>51725.01311632889</v>
          </cell>
          <cell r="J260">
            <v>52800.070934332623</v>
          </cell>
          <cell r="K260">
            <v>53893.173810609092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258713.79712268984</v>
          </cell>
        </row>
        <row r="261">
          <cell r="B261" t="str">
            <v>13- RESULTADO DE EXERCÍCIO    (11 - 12)</v>
          </cell>
          <cell r="G261">
            <v>133090.92760288363</v>
          </cell>
          <cell r="H261">
            <v>135877.75761771994</v>
          </cell>
          <cell r="I261">
            <v>138711.35515176141</v>
          </cell>
          <cell r="J261">
            <v>141592.51010401145</v>
          </cell>
          <cell r="K261">
            <v>144522.02581243237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693794.57628880907</v>
          </cell>
        </row>
        <row r="262">
          <cell r="B262" t="str">
            <v>Obs.: este demonstrativo de resultados retrata a extensão necessaria para o reestabelecimento do equilibrio do contrato original</v>
          </cell>
        </row>
        <row r="264">
          <cell r="B264" t="str">
            <v>FLUXO DE CAIXA COM FATORES DE DESEQUILIBRIO NO PERIODO CONTRATUAL (MIlhares de Reais)</v>
          </cell>
        </row>
        <row r="266">
          <cell r="B266" t="str">
            <v>DISCRIMINAÇÃO</v>
          </cell>
          <cell r="G266">
            <v>1</v>
          </cell>
          <cell r="H266">
            <v>2</v>
          </cell>
          <cell r="I266">
            <v>3</v>
          </cell>
          <cell r="J266">
            <v>4</v>
          </cell>
          <cell r="K266">
            <v>5</v>
          </cell>
          <cell r="L266">
            <v>6</v>
          </cell>
          <cell r="M266">
            <v>7</v>
          </cell>
          <cell r="N266">
            <v>8</v>
          </cell>
          <cell r="O266">
            <v>9</v>
          </cell>
          <cell r="P266">
            <v>10</v>
          </cell>
          <cell r="Q266">
            <v>11</v>
          </cell>
          <cell r="R266">
            <v>12</v>
          </cell>
          <cell r="S266">
            <v>13</v>
          </cell>
          <cell r="T266">
            <v>14</v>
          </cell>
          <cell r="U266">
            <v>15</v>
          </cell>
          <cell r="V266">
            <v>16</v>
          </cell>
          <cell r="W266">
            <v>17</v>
          </cell>
          <cell r="X266">
            <v>18</v>
          </cell>
          <cell r="Y266">
            <v>19</v>
          </cell>
          <cell r="Z266">
            <v>20</v>
          </cell>
          <cell r="AA266" t="str">
            <v>TOTAL</v>
          </cell>
        </row>
        <row r="267">
          <cell r="B267" t="str">
            <v xml:space="preserve">1.  INGRESSOS     (1.1.) </v>
          </cell>
          <cell r="G267">
            <v>74719</v>
          </cell>
          <cell r="H267">
            <v>100029</v>
          </cell>
          <cell r="I267">
            <v>107400</v>
          </cell>
          <cell r="J267">
            <v>222064</v>
          </cell>
          <cell r="K267">
            <v>230667.11239999998</v>
          </cell>
          <cell r="L267">
            <v>236017.83349270842</v>
          </cell>
          <cell r="M267">
            <v>231726.41174760429</v>
          </cell>
          <cell r="N267">
            <v>234773.70425958713</v>
          </cell>
          <cell r="O267">
            <v>238285.27272684977</v>
          </cell>
          <cell r="P267">
            <v>241956.75116454266</v>
          </cell>
          <cell r="Q267">
            <v>245123.58230852691</v>
          </cell>
          <cell r="R267">
            <v>248683.97268178276</v>
          </cell>
          <cell r="S267">
            <v>252301.19439623621</v>
          </cell>
          <cell r="T267">
            <v>255967.73247612332</v>
          </cell>
          <cell r="U267">
            <v>259687.02239440699</v>
          </cell>
          <cell r="V267">
            <v>263458.5832422392</v>
          </cell>
          <cell r="W267">
            <v>270401.46703550639</v>
          </cell>
          <cell r="X267">
            <v>278782.56110807159</v>
          </cell>
          <cell r="Y267">
            <v>282853.84794131375</v>
          </cell>
          <cell r="Z267">
            <v>286986.52337955317</v>
          </cell>
          <cell r="AA267">
            <v>4561885.5727550527</v>
          </cell>
        </row>
        <row r="268">
          <cell r="B268" t="str">
            <v>1.1.  RECEITAS     (1.1.1.+ ... + 1.1.4)</v>
          </cell>
          <cell r="G268">
            <v>74719</v>
          </cell>
          <cell r="H268">
            <v>100029</v>
          </cell>
          <cell r="I268">
            <v>107400</v>
          </cell>
          <cell r="J268">
            <v>222064</v>
          </cell>
          <cell r="K268">
            <v>230667.11239999998</v>
          </cell>
          <cell r="L268">
            <v>236017.83349270842</v>
          </cell>
          <cell r="M268">
            <v>231726.41174760429</v>
          </cell>
          <cell r="N268">
            <v>234773.70425958713</v>
          </cell>
          <cell r="O268">
            <v>238285.27272684977</v>
          </cell>
          <cell r="P268">
            <v>241956.75116454266</v>
          </cell>
          <cell r="Q268">
            <v>245123.58230852691</v>
          </cell>
          <cell r="R268">
            <v>248683.97268178276</v>
          </cell>
          <cell r="S268">
            <v>252301.19439623621</v>
          </cell>
          <cell r="T268">
            <v>255967.73247612332</v>
          </cell>
          <cell r="U268">
            <v>259687.02239440699</v>
          </cell>
          <cell r="V268">
            <v>263458.5832422392</v>
          </cell>
          <cell r="W268">
            <v>270401.46703550639</v>
          </cell>
          <cell r="X268">
            <v>278782.56110807159</v>
          </cell>
          <cell r="Y268">
            <v>282853.84794131375</v>
          </cell>
          <cell r="Z268">
            <v>286986.52337955317</v>
          </cell>
          <cell r="AA268">
            <v>4561885.5727550527</v>
          </cell>
        </row>
        <row r="269">
          <cell r="B269" t="str">
            <v>1.1.1   Receitas de Pedágio</v>
          </cell>
          <cell r="G269">
            <v>73430</v>
          </cell>
          <cell r="H269">
            <v>96402</v>
          </cell>
          <cell r="I269">
            <v>98799</v>
          </cell>
          <cell r="J269">
            <v>213157</v>
          </cell>
          <cell r="K269">
            <v>221357.11239999998</v>
          </cell>
          <cell r="L269">
            <v>226683.83349270842</v>
          </cell>
          <cell r="M269">
            <v>222366.41174760429</v>
          </cell>
          <cell r="N269">
            <v>225387.70425958713</v>
          </cell>
          <cell r="O269">
            <v>228873.27272684977</v>
          </cell>
          <cell r="P269">
            <v>232517.75116454266</v>
          </cell>
          <cell r="Q269">
            <v>235660.58230852691</v>
          </cell>
          <cell r="R269">
            <v>239197.97268178276</v>
          </cell>
          <cell r="S269">
            <v>242790.19439623621</v>
          </cell>
          <cell r="T269">
            <v>246432.73247612332</v>
          </cell>
          <cell r="U269">
            <v>250127.02239440699</v>
          </cell>
          <cell r="V269">
            <v>253872.58324223923</v>
          </cell>
          <cell r="W269">
            <v>260789.46703550639</v>
          </cell>
          <cell r="X269">
            <v>269144.56110807159</v>
          </cell>
          <cell r="Y269">
            <v>273189.84794131375</v>
          </cell>
          <cell r="Z269">
            <v>277295.52337955317</v>
          </cell>
          <cell r="AA269">
            <v>4387474.5727550527</v>
          </cell>
        </row>
        <row r="270">
          <cell r="B270" t="str">
            <v>1.1.2   Outras Receitas Operacionais</v>
          </cell>
          <cell r="G270">
            <v>922</v>
          </cell>
          <cell r="H270">
            <v>3145</v>
          </cell>
          <cell r="I270">
            <v>7838</v>
          </cell>
          <cell r="J270">
            <v>7841</v>
          </cell>
          <cell r="K270">
            <v>8144</v>
          </cell>
          <cell r="L270">
            <v>8147.0000000000009</v>
          </cell>
          <cell r="M270">
            <v>8150</v>
          </cell>
          <cell r="N270">
            <v>8153</v>
          </cell>
          <cell r="O270">
            <v>8156</v>
          </cell>
          <cell r="P270">
            <v>8159</v>
          </cell>
          <cell r="Q270">
            <v>8162</v>
          </cell>
          <cell r="R270">
            <v>8165</v>
          </cell>
          <cell r="S270">
            <v>8168</v>
          </cell>
          <cell r="T270">
            <v>8170.9999999999991</v>
          </cell>
          <cell r="U270">
            <v>8174</v>
          </cell>
          <cell r="V270">
            <v>8177</v>
          </cell>
          <cell r="W270">
            <v>8180</v>
          </cell>
          <cell r="X270">
            <v>8183</v>
          </cell>
          <cell r="Y270">
            <v>8186.0000000000009</v>
          </cell>
          <cell r="Z270">
            <v>8189</v>
          </cell>
          <cell r="AA270">
            <v>150410</v>
          </cell>
        </row>
        <row r="271">
          <cell r="B271" t="str">
            <v>1.1.3   Receitas Não Operacionais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</row>
        <row r="272">
          <cell r="B272" t="str">
            <v xml:space="preserve">1.1.4   Receitas Financeiras </v>
          </cell>
          <cell r="G272">
            <v>367</v>
          </cell>
          <cell r="H272">
            <v>482</v>
          </cell>
          <cell r="I272">
            <v>763</v>
          </cell>
          <cell r="J272">
            <v>1066</v>
          </cell>
          <cell r="K272">
            <v>1166</v>
          </cell>
          <cell r="L272">
            <v>1187</v>
          </cell>
          <cell r="M272">
            <v>1210</v>
          </cell>
          <cell r="N272">
            <v>1233</v>
          </cell>
          <cell r="O272">
            <v>1256</v>
          </cell>
          <cell r="P272">
            <v>1280</v>
          </cell>
          <cell r="Q272">
            <v>1301</v>
          </cell>
          <cell r="R272">
            <v>1321</v>
          </cell>
          <cell r="S272">
            <v>1343</v>
          </cell>
          <cell r="T272">
            <v>1364</v>
          </cell>
          <cell r="U272">
            <v>1386</v>
          </cell>
          <cell r="V272">
            <v>1409</v>
          </cell>
          <cell r="W272">
            <v>1432</v>
          </cell>
          <cell r="X272">
            <v>1455</v>
          </cell>
          <cell r="Y272">
            <v>1478</v>
          </cell>
          <cell r="Z272">
            <v>1502.0000000000002</v>
          </cell>
          <cell r="AA272">
            <v>24001</v>
          </cell>
        </row>
        <row r="273">
          <cell r="B273" t="str">
            <v>2.  DESEMBOLSOS     (2.1.+ ... + 2.4)</v>
          </cell>
          <cell r="G273">
            <v>148826.92388072691</v>
          </cell>
          <cell r="H273">
            <v>220374.23753478762</v>
          </cell>
          <cell r="I273">
            <v>229030.86067684711</v>
          </cell>
          <cell r="J273">
            <v>231783.11098257283</v>
          </cell>
          <cell r="K273">
            <v>149960.5918943373</v>
          </cell>
          <cell r="L273">
            <v>152611.87394570222</v>
          </cell>
          <cell r="M273">
            <v>141811.6823764795</v>
          </cell>
          <cell r="N273">
            <v>144688.10323180893</v>
          </cell>
          <cell r="O273">
            <v>191144.8028870275</v>
          </cell>
          <cell r="P273">
            <v>168771.24638235764</v>
          </cell>
          <cell r="Q273">
            <v>132985.26496600069</v>
          </cell>
          <cell r="R273">
            <v>132014.80908564222</v>
          </cell>
          <cell r="S273">
            <v>153006.16343129351</v>
          </cell>
          <cell r="T273">
            <v>142137.14264731971</v>
          </cell>
          <cell r="U273">
            <v>181275.39258293336</v>
          </cell>
          <cell r="V273">
            <v>198314.99342638504</v>
          </cell>
          <cell r="W273">
            <v>157208.37990446435</v>
          </cell>
          <cell r="X273">
            <v>142137.98021416541</v>
          </cell>
          <cell r="Y273">
            <v>155864.99891347936</v>
          </cell>
          <cell r="Z273">
            <v>143105.24775739125</v>
          </cell>
          <cell r="AA273">
            <v>3317053.8067217227</v>
          </cell>
        </row>
        <row r="274">
          <cell r="B274" t="str">
            <v>2.1.  OPERACIONAIS     (2.1.1.+ ... + 2.1.8)</v>
          </cell>
          <cell r="G274">
            <v>36270.368000000002</v>
          </cell>
          <cell r="H274">
            <v>51409.9355</v>
          </cell>
          <cell r="I274">
            <v>54750.620499999997</v>
          </cell>
          <cell r="J274">
            <v>61839.406999999999</v>
          </cell>
          <cell r="K274">
            <v>62209.801726600002</v>
          </cell>
          <cell r="L274">
            <v>62575.396787475693</v>
          </cell>
          <cell r="M274">
            <v>70673.083929921762</v>
          </cell>
          <cell r="N274">
            <v>71328.150918454281</v>
          </cell>
          <cell r="O274">
            <v>72121.792090872506</v>
          </cell>
          <cell r="P274">
            <v>72392.178975732939</v>
          </cell>
          <cell r="Q274">
            <v>72639.173369687574</v>
          </cell>
          <cell r="R274">
            <v>72894.297136974201</v>
          </cell>
          <cell r="S274">
            <v>73188.163815274427</v>
          </cell>
          <cell r="T274">
            <v>73466.382859184669</v>
          </cell>
          <cell r="U274">
            <v>73757.078437116201</v>
          </cell>
          <cell r="V274">
            <v>74038.2089504537</v>
          </cell>
          <cell r="W274">
            <v>74615.658898571302</v>
          </cell>
          <cell r="X274">
            <v>75323.514035848202</v>
          </cell>
          <cell r="Y274">
            <v>75648.570846923642</v>
          </cell>
          <cell r="Z274">
            <v>75973.851272331347</v>
          </cell>
          <cell r="AA274">
            <v>1357115.6350514225</v>
          </cell>
        </row>
        <row r="275">
          <cell r="B275" t="str">
            <v xml:space="preserve">2.1.1.  Pessoal / Administradores   </v>
          </cell>
          <cell r="G275">
            <v>20034</v>
          </cell>
          <cell r="H275">
            <v>27971</v>
          </cell>
          <cell r="I275">
            <v>31249</v>
          </cell>
          <cell r="J275">
            <v>34297</v>
          </cell>
          <cell r="K275">
            <v>34048</v>
          </cell>
          <cell r="L275">
            <v>34047</v>
          </cell>
          <cell r="M275">
            <v>34048</v>
          </cell>
          <cell r="N275">
            <v>34047</v>
          </cell>
          <cell r="O275">
            <v>34048</v>
          </cell>
          <cell r="P275">
            <v>34047</v>
          </cell>
          <cell r="Q275">
            <v>34048</v>
          </cell>
          <cell r="R275">
            <v>34047</v>
          </cell>
          <cell r="S275">
            <v>34048</v>
          </cell>
          <cell r="T275">
            <v>34047</v>
          </cell>
          <cell r="U275">
            <v>34048</v>
          </cell>
          <cell r="V275">
            <v>34047</v>
          </cell>
          <cell r="W275">
            <v>34047</v>
          </cell>
          <cell r="X275">
            <v>34047</v>
          </cell>
          <cell r="Y275">
            <v>34047</v>
          </cell>
          <cell r="Z275">
            <v>34047</v>
          </cell>
          <cell r="AA275">
            <v>658309</v>
          </cell>
        </row>
        <row r="276">
          <cell r="B276" t="str">
            <v xml:space="preserve">2.1.2.  Conservação de Rotina  </v>
          </cell>
          <cell r="G276">
            <v>2691</v>
          </cell>
          <cell r="H276">
            <v>5382</v>
          </cell>
          <cell r="I276">
            <v>5457</v>
          </cell>
          <cell r="J276">
            <v>5560</v>
          </cell>
          <cell r="K276">
            <v>6466</v>
          </cell>
          <cell r="L276">
            <v>6466</v>
          </cell>
          <cell r="M276">
            <v>6466</v>
          </cell>
          <cell r="N276">
            <v>6466</v>
          </cell>
          <cell r="O276">
            <v>6997</v>
          </cell>
          <cell r="P276">
            <v>6997</v>
          </cell>
          <cell r="Q276">
            <v>6997</v>
          </cell>
          <cell r="R276">
            <v>6997</v>
          </cell>
          <cell r="S276">
            <v>6997</v>
          </cell>
          <cell r="T276">
            <v>6997</v>
          </cell>
          <cell r="U276">
            <v>6997</v>
          </cell>
          <cell r="V276">
            <v>6997</v>
          </cell>
          <cell r="W276">
            <v>6997</v>
          </cell>
          <cell r="X276">
            <v>6997</v>
          </cell>
          <cell r="Y276">
            <v>6997</v>
          </cell>
          <cell r="Z276">
            <v>6997</v>
          </cell>
          <cell r="AA276">
            <v>128918</v>
          </cell>
        </row>
        <row r="277">
          <cell r="B277" t="str">
            <v xml:space="preserve">2.1.3.  Consumo   </v>
          </cell>
          <cell r="G277">
            <v>925</v>
          </cell>
          <cell r="H277">
            <v>987</v>
          </cell>
          <cell r="I277">
            <v>1000</v>
          </cell>
          <cell r="J277">
            <v>1135</v>
          </cell>
          <cell r="K277">
            <v>1135</v>
          </cell>
          <cell r="L277">
            <v>1135</v>
          </cell>
          <cell r="M277">
            <v>1135</v>
          </cell>
          <cell r="N277">
            <v>1135</v>
          </cell>
          <cell r="O277">
            <v>1135</v>
          </cell>
          <cell r="P277">
            <v>1135</v>
          </cell>
          <cell r="Q277">
            <v>1135</v>
          </cell>
          <cell r="R277">
            <v>1135</v>
          </cell>
          <cell r="S277">
            <v>1135</v>
          </cell>
          <cell r="T277">
            <v>1135</v>
          </cell>
          <cell r="U277">
            <v>1135</v>
          </cell>
          <cell r="V277">
            <v>1135</v>
          </cell>
          <cell r="W277">
            <v>1135</v>
          </cell>
          <cell r="X277">
            <v>1135</v>
          </cell>
          <cell r="Y277">
            <v>1135</v>
          </cell>
          <cell r="Z277">
            <v>1135</v>
          </cell>
          <cell r="AA277">
            <v>22207</v>
          </cell>
        </row>
        <row r="278">
          <cell r="B278" t="str">
            <v>2.1.4.  Transportes</v>
          </cell>
          <cell r="G278">
            <v>2399</v>
          </cell>
          <cell r="H278">
            <v>4565</v>
          </cell>
          <cell r="I278">
            <v>4981</v>
          </cell>
          <cell r="J278">
            <v>5230</v>
          </cell>
          <cell r="K278">
            <v>5306</v>
          </cell>
          <cell r="L278">
            <v>5307</v>
          </cell>
          <cell r="M278">
            <v>5306</v>
          </cell>
          <cell r="N278">
            <v>5307</v>
          </cell>
          <cell r="O278">
            <v>5306</v>
          </cell>
          <cell r="P278">
            <v>5307</v>
          </cell>
          <cell r="Q278">
            <v>5306</v>
          </cell>
          <cell r="R278">
            <v>5307</v>
          </cell>
          <cell r="S278">
            <v>5306</v>
          </cell>
          <cell r="T278">
            <v>5307</v>
          </cell>
          <cell r="U278">
            <v>5306</v>
          </cell>
          <cell r="V278">
            <v>5307</v>
          </cell>
          <cell r="W278">
            <v>5306</v>
          </cell>
          <cell r="X278">
            <v>5307</v>
          </cell>
          <cell r="Y278">
            <v>5306</v>
          </cell>
          <cell r="Z278">
            <v>5306</v>
          </cell>
          <cell r="AA278">
            <v>102078</v>
          </cell>
        </row>
        <row r="279">
          <cell r="B279" t="str">
            <v>2.1.5.  Diversas</v>
          </cell>
          <cell r="G279">
            <v>3376</v>
          </cell>
          <cell r="H279">
            <v>4638</v>
          </cell>
          <cell r="I279">
            <v>4059</v>
          </cell>
          <cell r="J279">
            <v>2441</v>
          </cell>
          <cell r="K279">
            <v>1745</v>
          </cell>
          <cell r="L279">
            <v>1745</v>
          </cell>
          <cell r="M279">
            <v>1745</v>
          </cell>
          <cell r="N279">
            <v>1745</v>
          </cell>
          <cell r="O279">
            <v>1745</v>
          </cell>
          <cell r="P279">
            <v>1745</v>
          </cell>
          <cell r="Q279">
            <v>1745</v>
          </cell>
          <cell r="R279">
            <v>1745</v>
          </cell>
          <cell r="S279">
            <v>1745</v>
          </cell>
          <cell r="T279">
            <v>1745</v>
          </cell>
          <cell r="U279">
            <v>1745</v>
          </cell>
          <cell r="V279">
            <v>1745</v>
          </cell>
          <cell r="W279">
            <v>1745</v>
          </cell>
          <cell r="X279">
            <v>1745</v>
          </cell>
          <cell r="Y279">
            <v>1745</v>
          </cell>
          <cell r="Z279">
            <v>1745</v>
          </cell>
          <cell r="AA279">
            <v>42434</v>
          </cell>
        </row>
        <row r="280">
          <cell r="B280" t="str">
            <v>2.1.6.  Tributos s/ Faturamento</v>
          </cell>
          <cell r="G280">
            <v>3457.3679999999999</v>
          </cell>
          <cell r="H280">
            <v>4628.9354999999996</v>
          </cell>
          <cell r="I280">
            <v>4958.6204999999991</v>
          </cell>
          <cell r="J280">
            <v>10276.406999999999</v>
          </cell>
          <cell r="K280">
            <v>10671.801726600001</v>
          </cell>
          <cell r="L280">
            <v>11063.396787475691</v>
          </cell>
          <cell r="M280">
            <v>19190.083929921766</v>
          </cell>
          <cell r="N280">
            <v>19875.150918454288</v>
          </cell>
          <cell r="O280">
            <v>20176.792090872506</v>
          </cell>
          <cell r="P280">
            <v>20492.178975732942</v>
          </cell>
          <cell r="Q280">
            <v>20764.173369687582</v>
          </cell>
          <cell r="R280">
            <v>21070.297136974208</v>
          </cell>
          <cell r="S280">
            <v>21381.163815274434</v>
          </cell>
          <cell r="T280">
            <v>21696.382859184665</v>
          </cell>
          <cell r="U280">
            <v>22016.078437116201</v>
          </cell>
          <cell r="V280">
            <v>22340.208950453693</v>
          </cell>
          <cell r="W280">
            <v>22938.658898571306</v>
          </cell>
          <cell r="X280">
            <v>23661.514035848195</v>
          </cell>
          <cell r="Y280">
            <v>24011.570846923642</v>
          </cell>
          <cell r="Z280">
            <v>24366.851272331354</v>
          </cell>
          <cell r="AA280">
            <v>349037.63505142246</v>
          </cell>
        </row>
        <row r="281">
          <cell r="B281" t="str">
            <v>2.1.7.  Seguros</v>
          </cell>
          <cell r="G281">
            <v>910</v>
          </cell>
          <cell r="H281">
            <v>910</v>
          </cell>
          <cell r="I281">
            <v>910</v>
          </cell>
          <cell r="J281">
            <v>910</v>
          </cell>
          <cell r="K281">
            <v>910</v>
          </cell>
          <cell r="L281">
            <v>910</v>
          </cell>
          <cell r="M281">
            <v>910</v>
          </cell>
          <cell r="N281">
            <v>910</v>
          </cell>
          <cell r="O281">
            <v>910</v>
          </cell>
          <cell r="P281">
            <v>910</v>
          </cell>
          <cell r="Q281">
            <v>910</v>
          </cell>
          <cell r="R281">
            <v>910</v>
          </cell>
          <cell r="S281">
            <v>910</v>
          </cell>
          <cell r="T281">
            <v>910</v>
          </cell>
          <cell r="U281">
            <v>910</v>
          </cell>
          <cell r="V281">
            <v>910</v>
          </cell>
          <cell r="W281">
            <v>910</v>
          </cell>
          <cell r="X281">
            <v>910</v>
          </cell>
          <cell r="Y281">
            <v>910</v>
          </cell>
          <cell r="Z281">
            <v>910</v>
          </cell>
          <cell r="AA281">
            <v>18200</v>
          </cell>
        </row>
        <row r="282">
          <cell r="B282" t="str">
            <v xml:space="preserve">2.1.8.  Garantias </v>
          </cell>
          <cell r="G282">
            <v>2478</v>
          </cell>
          <cell r="H282">
            <v>2328</v>
          </cell>
          <cell r="I282">
            <v>2136</v>
          </cell>
          <cell r="J282">
            <v>1990</v>
          </cell>
          <cell r="K282">
            <v>1928</v>
          </cell>
          <cell r="L282">
            <v>1902</v>
          </cell>
          <cell r="M282">
            <v>1873</v>
          </cell>
          <cell r="N282">
            <v>1843</v>
          </cell>
          <cell r="O282">
            <v>1804</v>
          </cell>
          <cell r="P282">
            <v>1759</v>
          </cell>
          <cell r="Q282">
            <v>1734</v>
          </cell>
          <cell r="R282">
            <v>1683</v>
          </cell>
          <cell r="S282">
            <v>1666</v>
          </cell>
          <cell r="T282">
            <v>1629</v>
          </cell>
          <cell r="U282">
            <v>1600</v>
          </cell>
          <cell r="V282">
            <v>1557</v>
          </cell>
          <cell r="W282">
            <v>1537</v>
          </cell>
          <cell r="X282">
            <v>1521</v>
          </cell>
          <cell r="Y282">
            <v>1497</v>
          </cell>
          <cell r="Z282">
            <v>1467</v>
          </cell>
          <cell r="AA282">
            <v>35932</v>
          </cell>
        </row>
        <row r="283">
          <cell r="B283" t="str">
            <v>2.2.  INVESTIMENTOS / IMOBILIZADO     (2.2.1.+ ... + 2.2.7)</v>
          </cell>
          <cell r="G283">
            <v>77642.7</v>
          </cell>
          <cell r="H283">
            <v>131178.44</v>
          </cell>
          <cell r="I283">
            <v>118033.92</v>
          </cell>
          <cell r="J283">
            <v>92210.27</v>
          </cell>
          <cell r="K283">
            <v>28172.539999999997</v>
          </cell>
          <cell r="L283">
            <v>29407.350000000002</v>
          </cell>
          <cell r="M283">
            <v>19503.780000000002</v>
          </cell>
          <cell r="N283">
            <v>24341.48</v>
          </cell>
          <cell r="O283">
            <v>69809.97</v>
          </cell>
          <cell r="P283">
            <v>47126.600000000006</v>
          </cell>
          <cell r="Q283">
            <v>4768.5</v>
          </cell>
          <cell r="R283">
            <v>654.63000000000034</v>
          </cell>
          <cell r="S283">
            <v>20131.39</v>
          </cell>
          <cell r="T283">
            <v>8298.4600000000009</v>
          </cell>
          <cell r="U283">
            <v>47432.810000000005</v>
          </cell>
          <cell r="V283">
            <v>66824.56</v>
          </cell>
          <cell r="W283">
            <v>26329.420000000002</v>
          </cell>
          <cell r="X283">
            <v>9427.6</v>
          </cell>
          <cell r="Y283">
            <v>24833.32</v>
          </cell>
          <cell r="Z283">
            <v>19641.18</v>
          </cell>
          <cell r="AA283">
            <v>865768.91999999993</v>
          </cell>
        </row>
        <row r="284">
          <cell r="B284" t="str">
            <v xml:space="preserve">2.2.1.  Ampliação Principal </v>
          </cell>
          <cell r="G284">
            <v>13858.4</v>
          </cell>
          <cell r="H284">
            <v>37111.25</v>
          </cell>
          <cell r="I284">
            <v>36050.32</v>
          </cell>
          <cell r="J284">
            <v>12038.28</v>
          </cell>
          <cell r="K284">
            <v>3053.3700000000003</v>
          </cell>
          <cell r="L284">
            <v>2336.0000000000009</v>
          </cell>
          <cell r="M284">
            <v>2742.6300000000006</v>
          </cell>
          <cell r="N284">
            <v>2692.6300000000006</v>
          </cell>
          <cell r="O284">
            <v>27657.599999999999</v>
          </cell>
          <cell r="P284">
            <v>11464.49</v>
          </cell>
          <cell r="Q284">
            <v>50</v>
          </cell>
          <cell r="R284">
            <v>38.82</v>
          </cell>
          <cell r="S284">
            <v>0</v>
          </cell>
          <cell r="T284">
            <v>3278.07</v>
          </cell>
          <cell r="U284">
            <v>33379.33</v>
          </cell>
          <cell r="V284">
            <v>46931.12</v>
          </cell>
          <cell r="W284">
            <v>19774.8</v>
          </cell>
          <cell r="X284">
            <v>0</v>
          </cell>
          <cell r="Y284">
            <v>0</v>
          </cell>
          <cell r="Z284">
            <v>0</v>
          </cell>
          <cell r="AA284">
            <v>252457.11</v>
          </cell>
        </row>
        <row r="285">
          <cell r="B285" t="str">
            <v>2.2.2.  Demais Obras de Ampliação/Melhoramentos</v>
          </cell>
          <cell r="G285">
            <v>16090.85</v>
          </cell>
          <cell r="H285">
            <v>29200.639999999999</v>
          </cell>
          <cell r="I285">
            <v>36249.01</v>
          </cell>
          <cell r="J285">
            <v>19933.34</v>
          </cell>
          <cell r="K285">
            <v>3939.89</v>
          </cell>
          <cell r="L285">
            <v>4060.4200000000005</v>
          </cell>
          <cell r="M285">
            <v>7584.3399999999992</v>
          </cell>
          <cell r="N285">
            <v>14452.34</v>
          </cell>
          <cell r="O285">
            <v>20397.32</v>
          </cell>
          <cell r="P285">
            <v>19914.62</v>
          </cell>
          <cell r="Q285">
            <v>3239.9</v>
          </cell>
          <cell r="R285">
            <v>241.78000000000034</v>
          </cell>
          <cell r="S285">
            <v>0</v>
          </cell>
          <cell r="T285">
            <v>700.45</v>
          </cell>
          <cell r="U285">
            <v>2705.51</v>
          </cell>
          <cell r="V285">
            <v>5544.21</v>
          </cell>
          <cell r="W285">
            <v>1829.92</v>
          </cell>
          <cell r="X285">
            <v>1594.18</v>
          </cell>
          <cell r="Y285">
            <v>1953.95</v>
          </cell>
          <cell r="Z285">
            <v>379.28</v>
          </cell>
          <cell r="AA285">
            <v>190011.95</v>
          </cell>
        </row>
        <row r="286">
          <cell r="B286" t="str">
            <v xml:space="preserve">2.2.3.  Equipamentos, Veiculos e Sist. Controle </v>
          </cell>
          <cell r="G286">
            <v>18270.07</v>
          </cell>
          <cell r="H286">
            <v>14890.93</v>
          </cell>
          <cell r="I286">
            <v>8116.82</v>
          </cell>
          <cell r="J286">
            <v>23857.84</v>
          </cell>
          <cell r="K286">
            <v>741.48</v>
          </cell>
          <cell r="L286">
            <v>6425.2</v>
          </cell>
          <cell r="M286">
            <v>415.54</v>
          </cell>
          <cell r="N286">
            <v>269.32</v>
          </cell>
          <cell r="O286">
            <v>12542.599999999999</v>
          </cell>
          <cell r="P286">
            <v>1045.97</v>
          </cell>
          <cell r="Q286">
            <v>209.85000000000036</v>
          </cell>
          <cell r="R286">
            <v>5.2799999999999914</v>
          </cell>
          <cell r="S286">
            <v>745.48999999999978</v>
          </cell>
          <cell r="T286">
            <v>872.88</v>
          </cell>
          <cell r="U286">
            <v>692.5</v>
          </cell>
          <cell r="V286">
            <v>755.88999999999942</v>
          </cell>
          <cell r="W286">
            <v>1355.19</v>
          </cell>
          <cell r="X286">
            <v>1189.67</v>
          </cell>
          <cell r="Y286">
            <v>9378.869999999999</v>
          </cell>
          <cell r="Z286">
            <v>3833.37</v>
          </cell>
          <cell r="AA286">
            <v>105614.76</v>
          </cell>
        </row>
        <row r="287">
          <cell r="B287" t="str">
            <v>2.2.4.  Desapropriações</v>
          </cell>
          <cell r="G287">
            <v>1765.1400000000008</v>
          </cell>
          <cell r="H287">
            <v>27575.53</v>
          </cell>
          <cell r="I287">
            <v>21168.94000000001</v>
          </cell>
          <cell r="J287">
            <v>24411.09</v>
          </cell>
          <cell r="K287">
            <v>15283.4</v>
          </cell>
          <cell r="L287">
            <v>5000</v>
          </cell>
          <cell r="M287">
            <v>2000</v>
          </cell>
          <cell r="N287">
            <v>2000</v>
          </cell>
          <cell r="O287">
            <v>1500</v>
          </cell>
          <cell r="P287">
            <v>1500</v>
          </cell>
          <cell r="Q287">
            <v>900</v>
          </cell>
          <cell r="R287">
            <v>0</v>
          </cell>
          <cell r="S287">
            <v>0</v>
          </cell>
          <cell r="T287">
            <v>0</v>
          </cell>
          <cell r="U287">
            <v>2000</v>
          </cell>
          <cell r="V287">
            <v>2000</v>
          </cell>
          <cell r="W287">
            <v>1387.9</v>
          </cell>
          <cell r="X287">
            <v>250</v>
          </cell>
          <cell r="Y287">
            <v>200</v>
          </cell>
          <cell r="Z287">
            <v>0</v>
          </cell>
          <cell r="AA287">
            <v>108942</v>
          </cell>
        </row>
        <row r="288">
          <cell r="B288" t="str">
            <v xml:space="preserve">2.2.5.  Conservação Especial </v>
          </cell>
          <cell r="G288">
            <v>27658.240000000002</v>
          </cell>
          <cell r="H288">
            <v>22400.09</v>
          </cell>
          <cell r="I288">
            <v>16448.830000000002</v>
          </cell>
          <cell r="J288">
            <v>11969.72</v>
          </cell>
          <cell r="K288">
            <v>5154.3999999999987</v>
          </cell>
          <cell r="L288">
            <v>11585.73</v>
          </cell>
          <cell r="M288">
            <v>6761.2700000000013</v>
          </cell>
          <cell r="N288">
            <v>4927.1899999999996</v>
          </cell>
          <cell r="O288">
            <v>7712.45</v>
          </cell>
          <cell r="P288">
            <v>13201.52</v>
          </cell>
          <cell r="Q288">
            <v>368.75</v>
          </cell>
          <cell r="R288">
            <v>368.75</v>
          </cell>
          <cell r="S288">
            <v>19385.900000000001</v>
          </cell>
          <cell r="T288">
            <v>3447.06</v>
          </cell>
          <cell r="U288">
            <v>8655.4699999999993</v>
          </cell>
          <cell r="V288">
            <v>11593.34</v>
          </cell>
          <cell r="W288">
            <v>1981.61</v>
          </cell>
          <cell r="X288">
            <v>6393.75</v>
          </cell>
          <cell r="Y288">
            <v>13300.5</v>
          </cell>
          <cell r="Z288">
            <v>15428.53</v>
          </cell>
          <cell r="AA288">
            <v>208743.09999999998</v>
          </cell>
        </row>
        <row r="289">
          <cell r="B289" t="str">
            <v>2.2.6.  Contratos Sub-rogados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B290" t="str">
            <v xml:space="preserve">2.2.7.  Indenizações 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B291" t="str">
            <v>2.3.  DIREITO DE CONCESSÃO     (2.3.1.+ ... + 2.3.2)</v>
          </cell>
          <cell r="G291">
            <v>30214.560000000005</v>
          </cell>
          <cell r="H291">
            <v>32206.41</v>
          </cell>
          <cell r="I291">
            <v>51955.11</v>
          </cell>
          <cell r="J291">
            <v>41453.94</v>
          </cell>
          <cell r="K291">
            <v>22149.033372000002</v>
          </cell>
          <cell r="L291">
            <v>22308.925004781253</v>
          </cell>
          <cell r="M291">
            <v>15935.804686429628</v>
          </cell>
          <cell r="N291">
            <v>11696.099897216014</v>
          </cell>
          <cell r="O291">
            <v>11958.772495154992</v>
          </cell>
          <cell r="P291">
            <v>12068.196848285779</v>
          </cell>
          <cell r="Q291">
            <v>20842.659854814061</v>
          </cell>
          <cell r="R291">
            <v>22684.88918045348</v>
          </cell>
          <cell r="S291">
            <v>22792.745831887085</v>
          </cell>
          <cell r="T291">
            <v>22902.1119742837</v>
          </cell>
          <cell r="U291">
            <v>23013.03067183221</v>
          </cell>
          <cell r="V291">
            <v>23125.487497267175</v>
          </cell>
          <cell r="W291">
            <v>23333.084011065192</v>
          </cell>
          <cell r="X291">
            <v>23583.826833242143</v>
          </cell>
          <cell r="Y291">
            <v>23705.275438239412</v>
          </cell>
          <cell r="Z291">
            <v>23828.535701386594</v>
          </cell>
          <cell r="AA291">
            <v>481758.49929833878</v>
          </cell>
        </row>
        <row r="292">
          <cell r="B292" t="str">
            <v>2.3.1.  Valor Variável da Concessão</v>
          </cell>
          <cell r="G292">
            <v>2230.56</v>
          </cell>
          <cell r="H292">
            <v>2986.41</v>
          </cell>
          <cell r="I292">
            <v>3199.11</v>
          </cell>
          <cell r="J292">
            <v>6629.94</v>
          </cell>
          <cell r="K292">
            <v>6885.0333720000008</v>
          </cell>
          <cell r="L292">
            <v>7044.9250047812529</v>
          </cell>
          <cell r="M292">
            <v>6915.4923524281276</v>
          </cell>
          <cell r="N292">
            <v>7006.221127787614</v>
          </cell>
          <cell r="O292">
            <v>7110.8781818054922</v>
          </cell>
          <cell r="P292">
            <v>7220.3025349362797</v>
          </cell>
          <cell r="Q292">
            <v>7314.6774692558083</v>
          </cell>
          <cell r="R292">
            <v>7420.8891804534815</v>
          </cell>
          <cell r="S292">
            <v>7528.7458318870858</v>
          </cell>
          <cell r="T292">
            <v>7638.1119742837</v>
          </cell>
          <cell r="U292">
            <v>7749.0306718322099</v>
          </cell>
          <cell r="V292">
            <v>7861.4874972671769</v>
          </cell>
          <cell r="W292">
            <v>8069.0840110651907</v>
          </cell>
          <cell r="X292">
            <v>8319.8268332421449</v>
          </cell>
          <cell r="Y292">
            <v>8441.2754382394123</v>
          </cell>
          <cell r="Z292">
            <v>8564.5357013865942</v>
          </cell>
          <cell r="AA292">
            <v>136136.53718265161</v>
          </cell>
        </row>
        <row r="293">
          <cell r="B293" t="str">
            <v xml:space="preserve">2.3.2.  Valor Fixo da Concessão </v>
          </cell>
          <cell r="G293">
            <v>27984.000000000004</v>
          </cell>
          <cell r="H293">
            <v>29220</v>
          </cell>
          <cell r="I293">
            <v>48756</v>
          </cell>
          <cell r="J293">
            <v>34824</v>
          </cell>
          <cell r="K293">
            <v>15264</v>
          </cell>
          <cell r="L293">
            <v>15264</v>
          </cell>
          <cell r="M293">
            <v>9020.3123340015009</v>
          </cell>
          <cell r="N293">
            <v>4689.8787694284001</v>
          </cell>
          <cell r="O293">
            <v>4847.8943133494995</v>
          </cell>
          <cell r="P293">
            <v>4847.8943133494995</v>
          </cell>
          <cell r="Q293">
            <v>13527.982385558251</v>
          </cell>
          <cell r="R293">
            <v>15264</v>
          </cell>
          <cell r="S293">
            <v>15264</v>
          </cell>
          <cell r="T293">
            <v>15264</v>
          </cell>
          <cell r="U293">
            <v>15264</v>
          </cell>
          <cell r="V293">
            <v>15264</v>
          </cell>
          <cell r="W293">
            <v>15264</v>
          </cell>
          <cell r="X293">
            <v>15264</v>
          </cell>
          <cell r="Y293">
            <v>15264</v>
          </cell>
          <cell r="Z293">
            <v>15264</v>
          </cell>
          <cell r="AA293">
            <v>345621.9621156872</v>
          </cell>
        </row>
        <row r="294">
          <cell r="B294" t="str">
            <v>2.4.  DESEMBOLSOS  SOBRE O LUCRO     (2.4.1. + 2.4.2)</v>
          </cell>
          <cell r="G294">
            <v>4699.2958807269233</v>
          </cell>
          <cell r="H294">
            <v>5579.4520347876341</v>
          </cell>
          <cell r="I294">
            <v>4291.2101768471239</v>
          </cell>
          <cell r="J294">
            <v>36279.493982572843</v>
          </cell>
          <cell r="K294">
            <v>37429.216795737288</v>
          </cell>
          <cell r="L294">
            <v>38320.202153445265</v>
          </cell>
          <cell r="M294">
            <v>35699.013760128117</v>
          </cell>
          <cell r="N294">
            <v>37322.372416138649</v>
          </cell>
          <cell r="O294">
            <v>37254.268301000011</v>
          </cell>
          <cell r="P294">
            <v>37184.270558338903</v>
          </cell>
          <cell r="Q294">
            <v>34734.931741499058</v>
          </cell>
          <cell r="R294">
            <v>35780.992768214535</v>
          </cell>
          <cell r="S294">
            <v>36893.863784131987</v>
          </cell>
          <cell r="T294">
            <v>37470.187813851313</v>
          </cell>
          <cell r="U294">
            <v>37072.473473984937</v>
          </cell>
          <cell r="V294">
            <v>34326.736978664194</v>
          </cell>
          <cell r="W294">
            <v>32930.216994827875</v>
          </cell>
          <cell r="X294">
            <v>33803.039345075042</v>
          </cell>
          <cell r="Y294">
            <v>31677.832628316308</v>
          </cell>
          <cell r="Z294">
            <v>23661.680783673317</v>
          </cell>
          <cell r="AA294">
            <v>612410.75237196125</v>
          </cell>
        </row>
        <row r="295">
          <cell r="B295" t="str">
            <v xml:space="preserve">2.4.1.  Contribuição Social  </v>
          </cell>
          <cell r="G295">
            <v>1145.0414256307693</v>
          </cell>
          <cell r="H295">
            <v>1358.4126144939717</v>
          </cell>
          <cell r="I295">
            <v>1046.1115580235455</v>
          </cell>
          <cell r="J295">
            <v>8800.8470260782669</v>
          </cell>
          <cell r="K295">
            <v>9079.5677080575279</v>
          </cell>
          <cell r="L295">
            <v>9295.5641584109708</v>
          </cell>
          <cell r="M295">
            <v>8660.1245479098488</v>
          </cell>
          <cell r="N295">
            <v>9053.6660402760353</v>
          </cell>
          <cell r="O295">
            <v>9037.1559517575788</v>
          </cell>
          <cell r="P295">
            <v>9020.1868020215516</v>
          </cell>
          <cell r="Q295">
            <v>8426.4076949088612</v>
          </cell>
          <cell r="R295">
            <v>8679.9982468398866</v>
          </cell>
          <cell r="S295">
            <v>8949.7851597895751</v>
          </cell>
          <cell r="T295">
            <v>9089.500076085169</v>
          </cell>
          <cell r="U295">
            <v>8993.084478541803</v>
          </cell>
          <cell r="V295">
            <v>8327.4513887670819</v>
          </cell>
          <cell r="W295">
            <v>7988.9010896552427</v>
          </cell>
          <cell r="X295">
            <v>8200.4943866848607</v>
          </cell>
          <cell r="Y295">
            <v>7685.29275837971</v>
          </cell>
          <cell r="Z295">
            <v>5741.9832202844409</v>
          </cell>
          <cell r="AA295">
            <v>148579.57633259665</v>
          </cell>
        </row>
        <row r="296">
          <cell r="B296" t="str">
            <v xml:space="preserve">2.4.2.  Imposto de Renda  </v>
          </cell>
          <cell r="G296">
            <v>3554.2544550961538</v>
          </cell>
          <cell r="H296">
            <v>4221.0394202936623</v>
          </cell>
          <cell r="I296">
            <v>3245.0986188235784</v>
          </cell>
          <cell r="J296">
            <v>27478.646956494576</v>
          </cell>
          <cell r="K296">
            <v>28349.649087679762</v>
          </cell>
          <cell r="L296">
            <v>29024.637995034296</v>
          </cell>
          <cell r="M296">
            <v>27038.889212218266</v>
          </cell>
          <cell r="N296">
            <v>28268.70637586261</v>
          </cell>
          <cell r="O296">
            <v>28217.11234924243</v>
          </cell>
          <cell r="P296">
            <v>28164.083756317348</v>
          </cell>
          <cell r="Q296">
            <v>26308.524046590195</v>
          </cell>
          <cell r="R296">
            <v>27100.994521374651</v>
          </cell>
          <cell r="S296">
            <v>27944.078624342415</v>
          </cell>
          <cell r="T296">
            <v>28380.687737766144</v>
          </cell>
          <cell r="U296">
            <v>28079.388995443136</v>
          </cell>
          <cell r="V296">
            <v>25999.285589897114</v>
          </cell>
          <cell r="W296">
            <v>24941.315905172632</v>
          </cell>
          <cell r="X296">
            <v>25602.544958390183</v>
          </cell>
          <cell r="Y296">
            <v>23992.539869936598</v>
          </cell>
          <cell r="Z296">
            <v>17919.697563388876</v>
          </cell>
          <cell r="AA296">
            <v>463831.1760393646</v>
          </cell>
        </row>
        <row r="297">
          <cell r="B297" t="str">
            <v>3.  SALDO DO CAIXA     (1 - 2)</v>
          </cell>
          <cell r="G297">
            <v>-74107.923880726914</v>
          </cell>
          <cell r="H297">
            <v>-120345.23753478762</v>
          </cell>
          <cell r="I297">
            <v>-121630.86067684711</v>
          </cell>
          <cell r="J297">
            <v>-9719.1109825728345</v>
          </cell>
          <cell r="K297">
            <v>80706.520505662687</v>
          </cell>
          <cell r="L297">
            <v>83405.959547006205</v>
          </cell>
          <cell r="M297">
            <v>89914.729371124791</v>
          </cell>
          <cell r="N297">
            <v>90085.601027778204</v>
          </cell>
          <cell r="O297">
            <v>47140.469839822268</v>
          </cell>
          <cell r="P297">
            <v>73185.504782185017</v>
          </cell>
          <cell r="Q297">
            <v>112138.31734252622</v>
          </cell>
          <cell r="R297">
            <v>116669.16359614054</v>
          </cell>
          <cell r="S297">
            <v>99295.030964942707</v>
          </cell>
          <cell r="T297">
            <v>113830.58982880361</v>
          </cell>
          <cell r="U297">
            <v>78411.629811473627</v>
          </cell>
          <cell r="V297">
            <v>65143.589815854153</v>
          </cell>
          <cell r="W297">
            <v>113193.08713104203</v>
          </cell>
          <cell r="X297">
            <v>136644.58089390618</v>
          </cell>
          <cell r="Y297">
            <v>126988.8490278344</v>
          </cell>
          <cell r="Z297">
            <v>143881.27562216192</v>
          </cell>
          <cell r="AA297">
            <v>1244831.76603333</v>
          </cell>
        </row>
        <row r="298">
          <cell r="B298" t="str">
            <v xml:space="preserve">4. T.I.R. (Taxa Interna de Retorno) Anual do Projeto     </v>
          </cell>
          <cell r="G298">
            <v>0.18482198272984429</v>
          </cell>
        </row>
        <row r="300">
          <cell r="B300" t="str">
            <v>FLUXO DE CAIXA COM FATORES DE DESEQUILIBRIO NA EXTENSÃO DO PERIODO CONTRATUAL (MIlhares de Reais)</v>
          </cell>
        </row>
        <row r="302">
          <cell r="B302" t="str">
            <v>DISCRIMINAÇÃO</v>
          </cell>
          <cell r="G302">
            <v>21</v>
          </cell>
          <cell r="H302">
            <v>22</v>
          </cell>
          <cell r="I302">
            <v>23</v>
          </cell>
          <cell r="J302">
            <v>24</v>
          </cell>
          <cell r="K302">
            <v>25</v>
          </cell>
          <cell r="L302">
            <v>26</v>
          </cell>
          <cell r="M302">
            <v>27</v>
          </cell>
          <cell r="N302">
            <v>28</v>
          </cell>
          <cell r="O302">
            <v>29</v>
          </cell>
          <cell r="P302">
            <v>30</v>
          </cell>
          <cell r="Q302">
            <v>31</v>
          </cell>
          <cell r="R302">
            <v>32</v>
          </cell>
          <cell r="S302">
            <v>33</v>
          </cell>
          <cell r="T302">
            <v>34</v>
          </cell>
          <cell r="U302">
            <v>35</v>
          </cell>
          <cell r="V302">
            <v>36</v>
          </cell>
          <cell r="W302">
            <v>37</v>
          </cell>
          <cell r="X302">
            <v>38</v>
          </cell>
          <cell r="Y302">
            <v>39</v>
          </cell>
          <cell r="Z302">
            <v>40</v>
          </cell>
          <cell r="AA302" t="str">
            <v>TOTAL</v>
          </cell>
        </row>
        <row r="303">
          <cell r="B303" t="str">
            <v xml:space="preserve">1.  INGRESSOS     (1.1.) </v>
          </cell>
          <cell r="G303">
            <v>283242.32903350698</v>
          </cell>
          <cell r="H303">
            <v>287969.05948152556</v>
          </cell>
          <cell r="I303">
            <v>292775.11211849301</v>
          </cell>
          <cell r="J303">
            <v>297661.82668872463</v>
          </cell>
          <cell r="K303">
            <v>302630.5657302966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1464278.893052547</v>
          </cell>
        </row>
        <row r="304">
          <cell r="B304" t="str">
            <v>1.1.  RECEITAS     (1.1.1.+ ... + 1.1.4)</v>
          </cell>
          <cell r="G304">
            <v>283242.32903350698</v>
          </cell>
          <cell r="H304">
            <v>287969.05948152556</v>
          </cell>
          <cell r="I304">
            <v>292775.11211849301</v>
          </cell>
          <cell r="J304">
            <v>297661.82668872463</v>
          </cell>
          <cell r="K304">
            <v>302630.5657302966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1464278.893052547</v>
          </cell>
        </row>
        <row r="305">
          <cell r="B305" t="str">
            <v>1.1.1   Receitas de Pedágio</v>
          </cell>
          <cell r="G305">
            <v>274390.77790658275</v>
          </cell>
          <cell r="H305">
            <v>278969.79421749973</v>
          </cell>
          <cell r="I305">
            <v>283625.65383501293</v>
          </cell>
          <cell r="J305">
            <v>288359.6546353476</v>
          </cell>
          <cell r="K305">
            <v>293173.11657616671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1418518.9971706099</v>
          </cell>
        </row>
        <row r="306">
          <cell r="B306" t="str">
            <v>1.1.2   Outras Receitas Operacionais</v>
          </cell>
          <cell r="G306">
            <v>7479.656606994391</v>
          </cell>
          <cell r="H306">
            <v>7604.4766532976446</v>
          </cell>
          <cell r="I306">
            <v>7731.391382047118</v>
          </cell>
          <cell r="J306">
            <v>7860.436172232432</v>
          </cell>
          <cell r="K306">
            <v>7991.6470047642051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38667.60781933579</v>
          </cell>
        </row>
        <row r="307">
          <cell r="B307" t="str">
            <v>1.1.3   Receitas Não Operacionais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08">
          <cell r="B308" t="str">
            <v xml:space="preserve">1.1.4   Receitas Financeiras </v>
          </cell>
          <cell r="G308">
            <v>1371.8945199298544</v>
          </cell>
          <cell r="H308">
            <v>1394.7886107281797</v>
          </cell>
          <cell r="I308">
            <v>1418.0669014329922</v>
          </cell>
          <cell r="J308">
            <v>1441.7358811445981</v>
          </cell>
          <cell r="K308">
            <v>1465.8021493657147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7092.2880626013393</v>
          </cell>
        </row>
        <row r="309">
          <cell r="B309" t="str">
            <v>2.  DESEMBOLSOS     (2.1.+ ... + 2.4)</v>
          </cell>
          <cell r="G309">
            <v>150151.40143062337</v>
          </cell>
          <cell r="H309">
            <v>152091.30186380562</v>
          </cell>
          <cell r="I309">
            <v>154063.75696673157</v>
          </cell>
          <cell r="J309">
            <v>156069.31658471323</v>
          </cell>
          <cell r="K309">
            <v>158108.53991786425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770484.31676373794</v>
          </cell>
        </row>
        <row r="310">
          <cell r="B310" t="str">
            <v>2.1.  OPERACIONAIS     (2.1.1.+ ... + 2.1.8)</v>
          </cell>
          <cell r="G310">
            <v>76178.861366930083</v>
          </cell>
          <cell r="H310">
            <v>76605.028940894248</v>
          </cell>
          <cell r="I310">
            <v>77038.34829666563</v>
          </cell>
          <cell r="J310">
            <v>77478.940227166764</v>
          </cell>
          <cell r="K310">
            <v>77926.927580432341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385228.10641208902</v>
          </cell>
        </row>
        <row r="311">
          <cell r="B311" t="str">
            <v xml:space="preserve">2.1.1.  Pessoal / Administradores   </v>
          </cell>
          <cell r="G311">
            <v>34047</v>
          </cell>
          <cell r="H311">
            <v>34047</v>
          </cell>
          <cell r="I311">
            <v>34047</v>
          </cell>
          <cell r="J311">
            <v>34047</v>
          </cell>
          <cell r="K311">
            <v>34047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170235</v>
          </cell>
        </row>
        <row r="312">
          <cell r="B312" t="str">
            <v xml:space="preserve">2.1.2.  Conservação de Rotina  </v>
          </cell>
          <cell r="G312">
            <v>6997</v>
          </cell>
          <cell r="H312">
            <v>6997</v>
          </cell>
          <cell r="I312">
            <v>6997</v>
          </cell>
          <cell r="J312">
            <v>6997</v>
          </cell>
          <cell r="K312">
            <v>6997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34985</v>
          </cell>
        </row>
        <row r="313">
          <cell r="B313" t="str">
            <v xml:space="preserve">2.1.3.  Consumo   </v>
          </cell>
          <cell r="G313">
            <v>1135</v>
          </cell>
          <cell r="H313">
            <v>1135</v>
          </cell>
          <cell r="I313">
            <v>1135</v>
          </cell>
          <cell r="J313">
            <v>1135</v>
          </cell>
          <cell r="K313">
            <v>1135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5675</v>
          </cell>
        </row>
        <row r="314">
          <cell r="B314" t="str">
            <v>2.1.4.  Transportes</v>
          </cell>
          <cell r="G314">
            <v>5306</v>
          </cell>
          <cell r="H314">
            <v>5306</v>
          </cell>
          <cell r="I314">
            <v>5306</v>
          </cell>
          <cell r="J314">
            <v>5306</v>
          </cell>
          <cell r="K314">
            <v>5306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26530</v>
          </cell>
        </row>
        <row r="315">
          <cell r="B315" t="str">
            <v>2.1.5.  Diversas</v>
          </cell>
          <cell r="G315">
            <v>1745</v>
          </cell>
          <cell r="H315">
            <v>1745</v>
          </cell>
          <cell r="I315">
            <v>1745</v>
          </cell>
          <cell r="J315">
            <v>1745</v>
          </cell>
          <cell r="K315">
            <v>1745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8725</v>
          </cell>
        </row>
        <row r="316">
          <cell r="B316" t="str">
            <v>2.1.6.  Tributos s/ Faturamento</v>
          </cell>
          <cell r="G316">
            <v>25452.900236576013</v>
          </cell>
          <cell r="H316">
            <v>25877.656659633005</v>
          </cell>
          <cell r="I316">
            <v>26309.541183100519</v>
          </cell>
          <cell r="J316">
            <v>26748.67419992448</v>
          </cell>
          <cell r="K316">
            <v>27195.178151358057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131583.95043059209</v>
          </cell>
        </row>
        <row r="317">
          <cell r="B317" t="str">
            <v>2.1.7.  Seguros</v>
          </cell>
          <cell r="G317">
            <v>910</v>
          </cell>
          <cell r="H317">
            <v>910</v>
          </cell>
          <cell r="I317">
            <v>910</v>
          </cell>
          <cell r="J317">
            <v>910</v>
          </cell>
          <cell r="K317">
            <v>910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4550</v>
          </cell>
        </row>
        <row r="318">
          <cell r="B318" t="str">
            <v xml:space="preserve">2.1.8.  Garantias </v>
          </cell>
          <cell r="G318">
            <v>585.96113035407313</v>
          </cell>
          <cell r="H318">
            <v>587.37228126123932</v>
          </cell>
          <cell r="I318">
            <v>588.80711356511802</v>
          </cell>
          <cell r="J318">
            <v>590.26602724227405</v>
          </cell>
          <cell r="K318">
            <v>591.74942907427931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2944.1559814969837</v>
          </cell>
        </row>
        <row r="319">
          <cell r="B319" t="str">
            <v>2.2.  INVESTIMENTOS / IMOBILIZADO     (2.2.1.+ ... + 2.2.7)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B320" t="str">
            <v xml:space="preserve">2.2.1.  Ampliação Principal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B321" t="str">
            <v>2.2.2.  Demais Obras de Ampliação/Melhoramentos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B322" t="str">
            <v xml:space="preserve">2.2.3.  Equipamentos, Veiculos e Sist. Controle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B323" t="str">
            <v>2.2.4.  Desapropriações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B324" t="str">
            <v xml:space="preserve">2.2.5.  Conservação Especial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B325" t="str">
            <v>2.2.6.  Contratos Sub-rogados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B326" t="str">
            <v xml:space="preserve">2.2.7.  Indenizações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B327" t="str">
            <v>2.3.  DIREITO DE CONCESSÃO     (2.3.1.+ ... + 2.3.2)</v>
          </cell>
          <cell r="G327">
            <v>8456.1130354073139</v>
          </cell>
          <cell r="H327">
            <v>8597.2281261239223</v>
          </cell>
          <cell r="I327">
            <v>8740.7113565117997</v>
          </cell>
          <cell r="J327">
            <v>8886.6027242274013</v>
          </cell>
          <cell r="K327">
            <v>9034.9429074279269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43715.598149698359</v>
          </cell>
        </row>
        <row r="328">
          <cell r="B328" t="str">
            <v>2.3.1.  Valor Variável da Concessão</v>
          </cell>
          <cell r="G328">
            <v>8456.1130354073139</v>
          </cell>
          <cell r="H328">
            <v>8597.2281261239223</v>
          </cell>
          <cell r="I328">
            <v>8740.7113565117997</v>
          </cell>
          <cell r="J328">
            <v>8886.6027242274013</v>
          </cell>
          <cell r="K328">
            <v>9034.9429074279269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43715.598149698359</v>
          </cell>
        </row>
        <row r="329">
          <cell r="B329" t="str">
            <v xml:space="preserve">2.3.2.  Valor Fixo da Concessão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B330" t="str">
            <v>2.4.  DESEMBOLSOS  SOBRE O LUCRO     (2.4.1. + 2.4.2)</v>
          </cell>
          <cell r="G330">
            <v>65516.427028285972</v>
          </cell>
          <cell r="H330">
            <v>66889.044796787435</v>
          </cell>
          <cell r="I330">
            <v>68284.697313554134</v>
          </cell>
          <cell r="J330">
            <v>69703.77363331907</v>
          </cell>
          <cell r="K330">
            <v>71146.669430003996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341540.61220195063</v>
          </cell>
        </row>
        <row r="331">
          <cell r="B331" t="str">
            <v xml:space="preserve">2.4.1.  Contribuição Social  </v>
          </cell>
          <cell r="G331">
            <v>15888.58837049357</v>
          </cell>
          <cell r="H331">
            <v>16221.34419316059</v>
          </cell>
          <cell r="I331">
            <v>16559.684197225244</v>
          </cell>
          <cell r="J331">
            <v>16903.702698986439</v>
          </cell>
          <cell r="K331">
            <v>17253.495619394911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82826.815079260763</v>
          </cell>
        </row>
        <row r="332">
          <cell r="B332" t="str">
            <v xml:space="preserve">2.4.2.  Imposto de Renda  </v>
          </cell>
          <cell r="G332">
            <v>49627.838657792403</v>
          </cell>
          <cell r="H332">
            <v>50667.700603626843</v>
          </cell>
          <cell r="I332">
            <v>51725.01311632889</v>
          </cell>
          <cell r="J332">
            <v>52800.070934332623</v>
          </cell>
          <cell r="K332">
            <v>53893.173810609092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258713.79712268984</v>
          </cell>
        </row>
        <row r="333">
          <cell r="B333" t="str">
            <v>3.  SALDO DO CAIXA     (1 - 2)</v>
          </cell>
          <cell r="G333">
            <v>133090.9276028836</v>
          </cell>
          <cell r="H333">
            <v>135877.75761771994</v>
          </cell>
          <cell r="I333">
            <v>138711.35515176144</v>
          </cell>
          <cell r="J333">
            <v>141592.5101040114</v>
          </cell>
          <cell r="K333">
            <v>144522.02581243234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693794.57628880907</v>
          </cell>
        </row>
        <row r="334">
          <cell r="B334" t="str">
            <v xml:space="preserve">4. T.I.R. (Taxa Interna de Retorno) Anual do Projeto     </v>
          </cell>
          <cell r="G334">
            <v>0.19360997399325544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RELATA ANTIGO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Comparativo de Mercado"/>
      <sheetName val="Capa Simulador"/>
      <sheetName val="FLUXO + DRE  Original 20 anos"/>
      <sheetName val="Fatores 20 anos"/>
      <sheetName val="Prorrogação Fluxo 28 anos"/>
      <sheetName val="Prorrogação DRE 28 a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4">
          <cell r="F54" t="str">
            <v>ESTUDO DO REEQUILÍBRIO ECONÔMICO-FINANCEIRO</v>
          </cell>
        </row>
        <row r="55">
          <cell r="F55" t="str">
            <v>DA CONCESSIONÁRIA INTERVIAS</v>
          </cell>
        </row>
        <row r="56">
          <cell r="F56" t="str">
            <v>Versão: A-001 - outubro/2006</v>
          </cell>
        </row>
        <row r="57">
          <cell r="F57" t="str">
            <v>Valores a Preço de: julho/1997</v>
          </cell>
        </row>
        <row r="64">
          <cell r="B64" t="str">
            <v>RESUMO DOS DESEQUILIBRIOS NO CONTRATO EM VPL (Milhares de Reais)</v>
          </cell>
        </row>
        <row r="66">
          <cell r="B66" t="str">
            <v>FATOR</v>
          </cell>
          <cell r="C66" t="str">
            <v>DISCRIMINAÇÃO</v>
          </cell>
          <cell r="G66" t="str">
            <v>VPL (a)</v>
          </cell>
          <cell r="H66">
            <v>7</v>
          </cell>
          <cell r="I66" t="str">
            <v>TIR (b)</v>
          </cell>
        </row>
        <row r="67">
          <cell r="B67" t="str">
            <v>FATOR 1</v>
          </cell>
          <cell r="C67" t="str">
            <v>Deflator Tarifário a partir do 10º ano</v>
          </cell>
          <cell r="G67">
            <v>-3586.4894142980652</v>
          </cell>
          <cell r="H67">
            <v>-12839.129308169791</v>
          </cell>
          <cell r="I67">
            <v>0.19301909253707164</v>
          </cell>
        </row>
        <row r="68">
          <cell r="B68" t="str">
            <v>FATOR 2</v>
          </cell>
          <cell r="C68" t="str">
            <v>Ganho de Receita - Cobrança Bidirecional 9 (nove) Praças de Pedágio</v>
          </cell>
          <cell r="G68">
            <v>26128.061749127428</v>
          </cell>
          <cell r="H68">
            <v>93534.79813199096</v>
          </cell>
          <cell r="I68">
            <v>0.24956721829312908</v>
          </cell>
        </row>
        <row r="69">
          <cell r="B69" t="str">
            <v>FATOR 3</v>
          </cell>
          <cell r="C69" t="str">
            <v>Ônus Variável - s/ Rec. Acess. De 3% para 28%</v>
          </cell>
          <cell r="G69">
            <v>-51.333554940198496</v>
          </cell>
          <cell r="H69">
            <v>-183.76693016232952</v>
          </cell>
          <cell r="I69">
            <v>0.1997478818413588</v>
          </cell>
        </row>
        <row r="70">
          <cell r="B70" t="str">
            <v>FATOR 4</v>
          </cell>
          <cell r="C70" t="str">
            <v>Custos Operacionais Provocado pela Cobrança Bidirecional</v>
          </cell>
          <cell r="G70">
            <v>-13941.901419703257</v>
          </cell>
          <cell r="H70">
            <v>-49910.052547683234</v>
          </cell>
          <cell r="I70">
            <v>0.17515108975609892</v>
          </cell>
        </row>
        <row r="71">
          <cell r="B71" t="str">
            <v>FATOR 5</v>
          </cell>
          <cell r="C71" t="str">
            <v>Investimentos 1º Adequação</v>
          </cell>
          <cell r="G71">
            <v>-18551.788194578407</v>
          </cell>
          <cell r="H71">
            <v>-66412.800935197345</v>
          </cell>
          <cell r="I71">
            <v>0.1691858131727948</v>
          </cell>
        </row>
        <row r="72">
          <cell r="B72" t="str">
            <v>FATOR 6</v>
          </cell>
          <cell r="C72" t="str">
            <v>Investimentos 2ª Adequação</v>
          </cell>
          <cell r="G72">
            <v>-1819.4068302137341</v>
          </cell>
          <cell r="H72">
            <v>-6513.2213869515372</v>
          </cell>
          <cell r="I72">
            <v>0.19645999173442377</v>
          </cell>
        </row>
        <row r="73">
          <cell r="B73" t="str">
            <v>FATOR 7</v>
          </cell>
          <cell r="C73" t="str">
            <v>Investimentos 3ª Adequação</v>
          </cell>
          <cell r="G73">
            <v>2534.9393079881461</v>
          </cell>
          <cell r="H73">
            <v>9074.7273458751079</v>
          </cell>
          <cell r="I73">
            <v>0.20466830363045768</v>
          </cell>
        </row>
        <row r="74">
          <cell r="B74" t="str">
            <v>FATOR 8</v>
          </cell>
          <cell r="C74" t="str">
            <v>Investimentos 4ª Adequação</v>
          </cell>
          <cell r="G74">
            <v>7571.9873692779101</v>
          </cell>
          <cell r="H74">
            <v>27106.653254409393</v>
          </cell>
          <cell r="I74">
            <v>0.21475883906700452</v>
          </cell>
        </row>
        <row r="75">
          <cell r="B75" t="str">
            <v>FATOR 9</v>
          </cell>
          <cell r="C75" t="str">
            <v>Investimentos 5ª Adequação</v>
          </cell>
          <cell r="G75">
            <v>719.94591002820539</v>
          </cell>
          <cell r="H75">
            <v>2577.3054276668495</v>
          </cell>
          <cell r="I75">
            <v>0.20116248786645211</v>
          </cell>
        </row>
        <row r="76">
          <cell r="B76" t="str">
            <v>FATOR 10</v>
          </cell>
          <cell r="C76" t="str">
            <v>Onus Variável - Rec. Ass. de 28% para 25% e Rec. NOp. de 28% para 3%</v>
          </cell>
          <cell r="G76">
            <v>6.1600265927987445</v>
          </cell>
          <cell r="H76">
            <v>22.052031619389776</v>
          </cell>
          <cell r="I76">
            <v>0.19985223380243691</v>
          </cell>
        </row>
        <row r="77">
          <cell r="B77" t="str">
            <v>FATOR 11</v>
          </cell>
          <cell r="C77" t="str">
            <v>Parcelamento de Reajuste Tarifário - Julho/2003</v>
          </cell>
          <cell r="G77">
            <v>-788.01214227861135</v>
          </cell>
          <cell r="H77">
            <v>-2820.9729968220527</v>
          </cell>
          <cell r="I77">
            <v>0.198416252759259</v>
          </cell>
        </row>
        <row r="78">
          <cell r="B78" t="str">
            <v>FATOR 12</v>
          </cell>
          <cell r="C78" t="str">
            <v>Majoração da COFINS</v>
          </cell>
          <cell r="G78">
            <v>-3107.3999154740454</v>
          </cell>
          <cell r="H78">
            <v>-11124.056066613404</v>
          </cell>
          <cell r="I78">
            <v>0.19422295541213425</v>
          </cell>
        </row>
        <row r="79">
          <cell r="B79" t="str">
            <v>FATOR 13</v>
          </cell>
          <cell r="C79" t="str">
            <v>Majoração do PIS</v>
          </cell>
          <cell r="G79">
            <v>-233.34594811212102</v>
          </cell>
          <cell r="H79">
            <v>-835.34578114330179</v>
          </cell>
          <cell r="I79">
            <v>0.19941797213545673</v>
          </cell>
        </row>
        <row r="80">
          <cell r="B80" t="str">
            <v>FATOR 14</v>
          </cell>
          <cell r="C80" t="str">
            <v>Alteração do ISS-QN</v>
          </cell>
          <cell r="G80">
            <v>-9617.1810003707033</v>
          </cell>
          <cell r="H80">
            <v>-34428.1597351374</v>
          </cell>
          <cell r="I80">
            <v>0.18204183549090305</v>
          </cell>
        </row>
        <row r="81">
          <cell r="B81" t="str">
            <v>FATOR 15</v>
          </cell>
          <cell r="C81" t="str">
            <v>6ª Adequação - Investimentos</v>
          </cell>
          <cell r="G81" t="e">
            <v>#REF!</v>
          </cell>
          <cell r="H81" t="e">
            <v>#REF!</v>
          </cell>
          <cell r="I81" t="e">
            <v>#VALUE!</v>
          </cell>
        </row>
        <row r="82">
          <cell r="B82" t="str">
            <v>TOTAL GERAL</v>
          </cell>
          <cell r="G82" t="e">
            <v>#REF!</v>
          </cell>
          <cell r="H82" t="e">
            <v>#REF!</v>
          </cell>
          <cell r="I82" t="e">
            <v>#VALUE!</v>
          </cell>
        </row>
        <row r="83">
          <cell r="B83" t="str">
            <v>(a) reperesenta apenas o VPL do fluxo de caixa do fator utilizando a tir original do projeto</v>
          </cell>
        </row>
        <row r="84">
          <cell r="B84" t="str">
            <v>(b) representa a tir do fluxo de caixa do projeto mais o fluxo de caixa do fator</v>
          </cell>
        </row>
        <row r="86">
          <cell r="B86" t="str">
            <v>ALTERNATIVAS UTILIZADAS PARA O REEQUILIBRIO DO CONTRATO</v>
          </cell>
        </row>
        <row r="88">
          <cell r="B88" t="str">
            <v>Projeta o Contrato Original até:</v>
          </cell>
          <cell r="F88">
            <v>28</v>
          </cell>
        </row>
        <row r="90">
          <cell r="B90" t="str">
            <v>Reajuste na Receita Base  de:</v>
          </cell>
          <cell r="F90">
            <v>0</v>
          </cell>
        </row>
        <row r="92">
          <cell r="B92" t="str">
            <v>Considera o Reajuste a Partir do:</v>
          </cell>
          <cell r="F92">
            <v>7</v>
          </cell>
        </row>
        <row r="94">
          <cell r="B94" t="str">
            <v>EFEITOS NOS RESULTADOS PROJETADOS</v>
          </cell>
        </row>
        <row r="96">
          <cell r="B96" t="str">
            <v>TIR Original do Contrato (ao ano)</v>
          </cell>
          <cell r="J96">
            <v>0.19984105209504263</v>
          </cell>
        </row>
        <row r="98">
          <cell r="B98" t="str">
            <v>TIR Resultante dos Desequilibrio no Contrato Original (ao ano)</v>
          </cell>
          <cell r="J98" t="e">
            <v>#VALUE!</v>
          </cell>
        </row>
        <row r="100">
          <cell r="B100" t="str">
            <v>Diferença entre a TIR Original x TIR Desequilibrios</v>
          </cell>
          <cell r="J100" t="e">
            <v>#VALUE!</v>
          </cell>
        </row>
        <row r="102">
          <cell r="B102" t="str">
            <v>TIR Resultante das Alternativas Utilizadas para o Reequilibrio (ao ano)</v>
          </cell>
          <cell r="J102">
            <v>0.19996651588646447</v>
          </cell>
        </row>
        <row r="104">
          <cell r="B104" t="str">
            <v>GRAFICOS COMPARATIVOS DOS AJUSTES NOS DESEQUILIBRIOS NO CONTRATO ORIGINAL</v>
          </cell>
        </row>
        <row r="133">
          <cell r="B133" t="str">
            <v>SALDO DO FLUXO DE CAIXA DOS FATORES DE DESEQUILIBRIO (MIlhares de Reais)</v>
          </cell>
        </row>
        <row r="135">
          <cell r="B135" t="str">
            <v>DISCRIMINAÇÃO</v>
          </cell>
          <cell r="F135" t="str">
            <v>VPL</v>
          </cell>
          <cell r="G135" t="str">
            <v>TIR</v>
          </cell>
          <cell r="H135">
            <v>1</v>
          </cell>
          <cell r="I135">
            <v>2</v>
          </cell>
          <cell r="J135">
            <v>3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8</v>
          </cell>
          <cell r="P135">
            <v>9</v>
          </cell>
          <cell r="Q135">
            <v>10</v>
          </cell>
          <cell r="R135">
            <v>11</v>
          </cell>
          <cell r="S135">
            <v>12</v>
          </cell>
          <cell r="T135">
            <v>13</v>
          </cell>
          <cell r="U135">
            <v>14</v>
          </cell>
          <cell r="V135">
            <v>15</v>
          </cell>
          <cell r="W135">
            <v>16</v>
          </cell>
          <cell r="X135">
            <v>17</v>
          </cell>
          <cell r="Y135">
            <v>18</v>
          </cell>
          <cell r="Z135">
            <v>19</v>
          </cell>
          <cell r="AA135">
            <v>20</v>
          </cell>
        </row>
        <row r="136">
          <cell r="B136" t="str">
            <v>(=)Fluxo de Caixa do Projeto Original</v>
          </cell>
          <cell r="F136">
            <v>-1.8192303725928218E-11</v>
          </cell>
          <cell r="G136">
            <v>0.19984105209504263</v>
          </cell>
          <cell r="H136">
            <v>-56737.180796784996</v>
          </cell>
          <cell r="I136">
            <v>-26383.009335000002</v>
          </cell>
          <cell r="J136">
            <v>-15935.051434999998</v>
          </cell>
          <cell r="K136">
            <v>-6502.0629349999999</v>
          </cell>
          <cell r="L136">
            <v>19790.469894999998</v>
          </cell>
          <cell r="M136">
            <v>23608.131895000006</v>
          </cell>
          <cell r="N136">
            <v>40764.133495000002</v>
          </cell>
          <cell r="O136">
            <v>39618.415095000004</v>
          </cell>
          <cell r="P136">
            <v>35821.942695000005</v>
          </cell>
          <cell r="Q136">
            <v>32340.548795000002</v>
          </cell>
          <cell r="R136">
            <v>24924.172895</v>
          </cell>
          <cell r="S136">
            <v>39145.367194999999</v>
          </cell>
          <cell r="T136">
            <v>40183.643294999994</v>
          </cell>
          <cell r="U136">
            <v>53816.658394999991</v>
          </cell>
          <cell r="V136">
            <v>51478.453594999992</v>
          </cell>
          <cell r="W136">
            <v>49456.475395000001</v>
          </cell>
          <cell r="X136">
            <v>63679.608595000005</v>
          </cell>
          <cell r="Y136">
            <v>32865.971995</v>
          </cell>
          <cell r="Z136">
            <v>38632.132654999994</v>
          </cell>
          <cell r="AA136">
            <v>85649.308594999995</v>
          </cell>
        </row>
        <row r="137">
          <cell r="B137" t="str">
            <v>(+)Desequilibrio do Projeto Original (a)</v>
          </cell>
        </row>
        <row r="138">
          <cell r="B138" t="str">
            <v>Deflator Tarifário a partir do 10º ano</v>
          </cell>
        </row>
        <row r="139">
          <cell r="B139" t="str">
            <v>Fluxo de Caixa do Fator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-823.46843932691581</v>
          </cell>
          <cell r="R139">
            <v>-1707.465346680111</v>
          </cell>
          <cell r="S139">
            <v>-2655.3726186855929</v>
          </cell>
          <cell r="T139">
            <v>-3670.7422731995703</v>
          </cell>
          <cell r="U139">
            <v>-4734.2239569875619</v>
          </cell>
          <cell r="V139">
            <v>-5861.6829245776198</v>
          </cell>
          <cell r="W139">
            <v>-7056.1657220574452</v>
          </cell>
          <cell r="X139">
            <v>-8510.0817708737686</v>
          </cell>
          <cell r="Y139">
            <v>-9879.2254915742487</v>
          </cell>
          <cell r="Z139">
            <v>-11327.249864693251</v>
          </cell>
          <cell r="AA139">
            <v>-12857.860328225279</v>
          </cell>
        </row>
        <row r="140">
          <cell r="B140" t="str">
            <v>Somatoria com Projeto Original</v>
          </cell>
          <cell r="F140">
            <v>-3586.4894142980652</v>
          </cell>
          <cell r="G140">
            <v>0.19301909253707164</v>
          </cell>
          <cell r="H140">
            <v>-56737.180796784996</v>
          </cell>
          <cell r="I140">
            <v>-26383.009335000002</v>
          </cell>
          <cell r="J140">
            <v>-15935.051434999998</v>
          </cell>
          <cell r="K140">
            <v>-6502.0629349999999</v>
          </cell>
          <cell r="L140">
            <v>19790.469894999998</v>
          </cell>
          <cell r="M140">
            <v>23608.131895000006</v>
          </cell>
          <cell r="N140">
            <v>40764.133495000002</v>
          </cell>
          <cell r="O140">
            <v>39618.415095000004</v>
          </cell>
          <cell r="P140">
            <v>35821.942695000005</v>
          </cell>
          <cell r="Q140">
            <v>31517.080355673086</v>
          </cell>
          <cell r="R140">
            <v>23216.70754831989</v>
          </cell>
          <cell r="S140">
            <v>36489.994576314406</v>
          </cell>
          <cell r="T140">
            <v>36512.901021800426</v>
          </cell>
          <cell r="U140">
            <v>49082.434438012431</v>
          </cell>
          <cell r="V140">
            <v>45616.770670422375</v>
          </cell>
          <cell r="W140">
            <v>42400.30967294256</v>
          </cell>
          <cell r="X140">
            <v>55169.526824126238</v>
          </cell>
          <cell r="Y140">
            <v>22986.746503425751</v>
          </cell>
          <cell r="Z140">
            <v>27304.882790306743</v>
          </cell>
          <cell r="AA140">
            <v>72791.448266774722</v>
          </cell>
        </row>
        <row r="141">
          <cell r="B141" t="str">
            <v>Ganho de Receita - Cobrança Bidirecional 9 (nove) Praças de Pedágio</v>
          </cell>
        </row>
        <row r="142">
          <cell r="B142" t="str">
            <v>Fluxo de Caixa do Fator</v>
          </cell>
          <cell r="H142">
            <v>1568.9826882601965</v>
          </cell>
          <cell r="I142">
            <v>3826.6568105366728</v>
          </cell>
          <cell r="J142">
            <v>7978.6421436043311</v>
          </cell>
          <cell r="K142">
            <v>9520.4472848127953</v>
          </cell>
          <cell r="L142">
            <v>5008.7854607698864</v>
          </cell>
          <cell r="M142">
            <v>5376.1755119968857</v>
          </cell>
          <cell r="N142">
            <v>5544.5396013668633</v>
          </cell>
          <cell r="O142">
            <v>5718.0208316326334</v>
          </cell>
          <cell r="P142">
            <v>5587.1642457667676</v>
          </cell>
          <cell r="Q142">
            <v>5441.3426469132401</v>
          </cell>
          <cell r="R142">
            <v>5856.3607837369545</v>
          </cell>
          <cell r="S142">
            <v>6024.3162486658493</v>
          </cell>
          <cell r="T142">
            <v>6197.016912799003</v>
          </cell>
          <cell r="U142">
            <v>5999.0392821264777</v>
          </cell>
          <cell r="V142">
            <v>5784.9783396065332</v>
          </cell>
          <cell r="W142">
            <v>5920.1699029600995</v>
          </cell>
          <cell r="X142">
            <v>7142.4691399102257</v>
          </cell>
          <cell r="Y142">
            <v>7313.9731333929476</v>
          </cell>
          <cell r="Z142">
            <v>7489.5273568195244</v>
          </cell>
          <cell r="AA142">
            <v>9353.7410982726979</v>
          </cell>
        </row>
        <row r="143">
          <cell r="B143" t="str">
            <v>Somatoria com Projeto Original</v>
          </cell>
          <cell r="F143">
            <v>26128.061749127428</v>
          </cell>
          <cell r="G143">
            <v>0.24956721829312908</v>
          </cell>
          <cell r="H143">
            <v>-55168.198108524797</v>
          </cell>
          <cell r="I143">
            <v>-22556.352524463331</v>
          </cell>
          <cell r="J143">
            <v>-7956.4092913956665</v>
          </cell>
          <cell r="K143">
            <v>3018.3843498127953</v>
          </cell>
          <cell r="L143">
            <v>24799.255355769885</v>
          </cell>
          <cell r="M143">
            <v>28984.307406996893</v>
          </cell>
          <cell r="N143">
            <v>46308.673096366867</v>
          </cell>
          <cell r="O143">
            <v>45336.435926632636</v>
          </cell>
          <cell r="P143">
            <v>41409.106940766775</v>
          </cell>
          <cell r="Q143">
            <v>37781.891441913242</v>
          </cell>
          <cell r="R143">
            <v>30780.533678736952</v>
          </cell>
          <cell r="S143">
            <v>45169.683443665846</v>
          </cell>
          <cell r="T143">
            <v>46380.660207798996</v>
          </cell>
          <cell r="U143">
            <v>59815.697677126467</v>
          </cell>
          <cell r="V143">
            <v>57263.431934606524</v>
          </cell>
          <cell r="W143">
            <v>55376.645297960102</v>
          </cell>
          <cell r="X143">
            <v>70822.077734910228</v>
          </cell>
          <cell r="Y143">
            <v>40179.945128392945</v>
          </cell>
          <cell r="Z143">
            <v>46121.66001181952</v>
          </cell>
          <cell r="AA143">
            <v>95003.049693272696</v>
          </cell>
        </row>
        <row r="144">
          <cell r="B144" t="str">
            <v>Ônus Variável - s/ Rec. Acess. De 3% para 28%</v>
          </cell>
        </row>
        <row r="145">
          <cell r="B145" t="str">
            <v>Fluxo de Caixa do Fator</v>
          </cell>
          <cell r="H145">
            <v>-7.0350000000000001</v>
          </cell>
          <cell r="I145">
            <v>-10.673099999999891</v>
          </cell>
          <cell r="J145">
            <v>-10.796111999999784</v>
          </cell>
          <cell r="K145">
            <v>-10.92158424000017</v>
          </cell>
          <cell r="L145">
            <v>-11.049565924800167</v>
          </cell>
          <cell r="M145">
            <v>-11.180107243296007</v>
          </cell>
          <cell r="N145">
            <v>-11.313259388161878</v>
          </cell>
          <cell r="O145">
            <v>-11.449074575925042</v>
          </cell>
          <cell r="P145">
            <v>-11.587606067443421</v>
          </cell>
          <cell r="Q145">
            <v>-11.72890818879268</v>
          </cell>
          <cell r="R145">
            <v>-11.873036352568588</v>
          </cell>
          <cell r="S145">
            <v>-12.0200470796199</v>
          </cell>
          <cell r="T145">
            <v>-12.169998021212042</v>
          </cell>
          <cell r="U145">
            <v>-12.322947981636258</v>
          </cell>
          <cell r="V145">
            <v>-12.478956941269061</v>
          </cell>
          <cell r="W145">
            <v>-12.638086080094503</v>
          </cell>
          <cell r="X145">
            <v>-12.800397801696253</v>
          </cell>
          <cell r="Y145">
            <v>-12.965955757730168</v>
          </cell>
          <cell r="Z145">
            <v>-13.134824872884947</v>
          </cell>
          <cell r="AA145">
            <v>-13.307071370342792</v>
          </cell>
        </row>
        <row r="146">
          <cell r="B146" t="str">
            <v>Somatoria com Projeto Original</v>
          </cell>
          <cell r="F146">
            <v>-51.333554940198496</v>
          </cell>
          <cell r="G146">
            <v>0.1997478818413588</v>
          </cell>
          <cell r="H146">
            <v>-56744.215796785</v>
          </cell>
          <cell r="I146">
            <v>-26393.682435000002</v>
          </cell>
          <cell r="J146">
            <v>-15945.847546999998</v>
          </cell>
          <cell r="K146">
            <v>-6512.9845192399998</v>
          </cell>
          <cell r="L146">
            <v>19779.420329075198</v>
          </cell>
          <cell r="M146">
            <v>23596.951787756709</v>
          </cell>
          <cell r="N146">
            <v>40752.820235611842</v>
          </cell>
          <cell r="O146">
            <v>39606.966020424079</v>
          </cell>
          <cell r="P146">
            <v>35810.355088932563</v>
          </cell>
          <cell r="Q146">
            <v>32328.819886811209</v>
          </cell>
          <cell r="R146">
            <v>24912.299858647431</v>
          </cell>
          <cell r="S146">
            <v>39133.34714792038</v>
          </cell>
          <cell r="T146">
            <v>40171.47329697878</v>
          </cell>
          <cell r="U146">
            <v>53804.335447018355</v>
          </cell>
          <cell r="V146">
            <v>51465.974638058724</v>
          </cell>
          <cell r="W146">
            <v>49443.837308919909</v>
          </cell>
          <cell r="X146">
            <v>63666.808197198312</v>
          </cell>
          <cell r="Y146">
            <v>32853.006039242267</v>
          </cell>
          <cell r="Z146">
            <v>38618.997830127111</v>
          </cell>
          <cell r="AA146">
            <v>85636.001523629646</v>
          </cell>
        </row>
        <row r="147">
          <cell r="B147" t="str">
            <v>Custos Operacionais Provocado pela Cobrança Bidirecional</v>
          </cell>
        </row>
        <row r="148">
          <cell r="B148" t="str">
            <v>Fluxo de Caixa do Fator</v>
          </cell>
          <cell r="H148">
            <v>-1490.3985904453164</v>
          </cell>
          <cell r="I148">
            <v>-2569.4948826205264</v>
          </cell>
          <cell r="J148">
            <v>-3259.0573414415767</v>
          </cell>
          <cell r="K148">
            <v>-3274.3641964695253</v>
          </cell>
          <cell r="L148">
            <v>-3206.6450050715648</v>
          </cell>
          <cell r="M148">
            <v>-3248.8924898639925</v>
          </cell>
          <cell r="N148">
            <v>-3338.4404367954048</v>
          </cell>
          <cell r="O148">
            <v>-3292.2348754022823</v>
          </cell>
          <cell r="P148">
            <v>-3272.3051041347271</v>
          </cell>
          <cell r="Q148">
            <v>-3262.8514483591466</v>
          </cell>
          <cell r="R148">
            <v>-3186.1406340678172</v>
          </cell>
          <cell r="S148">
            <v>-3271.2034257279006</v>
          </cell>
          <cell r="T148">
            <v>-3255.957835910518</v>
          </cell>
          <cell r="U148">
            <v>-3286.3435804964611</v>
          </cell>
          <cell r="V148">
            <v>-3332.6757438345185</v>
          </cell>
          <cell r="W148">
            <v>-3311.9704067472658</v>
          </cell>
          <cell r="X148">
            <v>-3283.76366638118</v>
          </cell>
          <cell r="Y148">
            <v>-3187.104368120195</v>
          </cell>
          <cell r="Z148">
            <v>-3166.0552715028948</v>
          </cell>
          <cell r="AA148">
            <v>-3286.978524477272</v>
          </cell>
        </row>
        <row r="149">
          <cell r="B149" t="str">
            <v>Somatoria com Projeto Original</v>
          </cell>
          <cell r="F149">
            <v>-13941.901419703257</v>
          </cell>
          <cell r="G149">
            <v>0.17515108975609892</v>
          </cell>
          <cell r="H149">
            <v>-58227.579387230311</v>
          </cell>
          <cell r="I149">
            <v>-28952.504217620528</v>
          </cell>
          <cell r="J149">
            <v>-19194.108776441575</v>
          </cell>
          <cell r="K149">
            <v>-9776.4271314695252</v>
          </cell>
          <cell r="L149">
            <v>16583.824889928434</v>
          </cell>
          <cell r="M149">
            <v>20359.239405136013</v>
          </cell>
          <cell r="N149">
            <v>37425.693058204597</v>
          </cell>
          <cell r="O149">
            <v>36326.180219597722</v>
          </cell>
          <cell r="P149">
            <v>32549.637590865277</v>
          </cell>
          <cell r="Q149">
            <v>29077.697346640856</v>
          </cell>
          <cell r="R149">
            <v>21738.032260932181</v>
          </cell>
          <cell r="S149">
            <v>35874.163769272098</v>
          </cell>
          <cell r="T149">
            <v>36927.68545908948</v>
          </cell>
          <cell r="U149">
            <v>50530.31481450353</v>
          </cell>
          <cell r="V149">
            <v>48145.777851165476</v>
          </cell>
          <cell r="W149">
            <v>46144.504988252738</v>
          </cell>
          <cell r="X149">
            <v>60395.844928618826</v>
          </cell>
          <cell r="Y149">
            <v>29678.867626879804</v>
          </cell>
          <cell r="Z149">
            <v>35466.077383497097</v>
          </cell>
          <cell r="AA149">
            <v>82362.33007052273</v>
          </cell>
        </row>
        <row r="150">
          <cell r="B150" t="str">
            <v>Investimentos 1º Adequação</v>
          </cell>
        </row>
        <row r="151">
          <cell r="B151" t="str">
            <v>Fluxo de Caixa do Fator</v>
          </cell>
          <cell r="H151">
            <v>-12567.557082803998</v>
          </cell>
          <cell r="I151">
            <v>2018.376756904489</v>
          </cell>
          <cell r="J151">
            <v>-2046.9422979180567</v>
          </cell>
          <cell r="K151">
            <v>-7456.4293198434107</v>
          </cell>
          <cell r="L151">
            <v>459.60612115095995</v>
          </cell>
          <cell r="M151">
            <v>-5358.2092090772221</v>
          </cell>
          <cell r="N151">
            <v>-8477.4593259324647</v>
          </cell>
          <cell r="O151">
            <v>-1500.7757625650995</v>
          </cell>
          <cell r="P151">
            <v>-189.82206831486633</v>
          </cell>
          <cell r="Q151">
            <v>2220.3020382794261</v>
          </cell>
          <cell r="R151">
            <v>8604.1156068045966</v>
          </cell>
          <cell r="S151">
            <v>-151.03876983038953</v>
          </cell>
          <cell r="T151">
            <v>1601.8873751720778</v>
          </cell>
          <cell r="U151">
            <v>-8512.3007858670371</v>
          </cell>
          <cell r="V151">
            <v>-9025.5507764557897</v>
          </cell>
          <cell r="W151">
            <v>-7318.3906375983133</v>
          </cell>
          <cell r="X151">
            <v>-9244.1223719030531</v>
          </cell>
          <cell r="Y151">
            <v>4161.0042831807959</v>
          </cell>
          <cell r="Z151">
            <v>6010.6034682508171</v>
          </cell>
          <cell r="AA151">
            <v>-10048.952187028743</v>
          </cell>
        </row>
        <row r="152">
          <cell r="B152" t="str">
            <v>Somatoria com Projeto Original</v>
          </cell>
          <cell r="F152">
            <v>-18551.788194578407</v>
          </cell>
          <cell r="G152">
            <v>0.1691858131727948</v>
          </cell>
          <cell r="H152">
            <v>-69304.737879588996</v>
          </cell>
          <cell r="I152">
            <v>-24364.632578095512</v>
          </cell>
          <cell r="J152">
            <v>-17981.993732918054</v>
          </cell>
          <cell r="K152">
            <v>-13958.492254843412</v>
          </cell>
          <cell r="L152">
            <v>20250.076016150957</v>
          </cell>
          <cell r="M152">
            <v>18249.922685922786</v>
          </cell>
          <cell r="N152">
            <v>32286.674169067537</v>
          </cell>
          <cell r="O152">
            <v>38117.639332434905</v>
          </cell>
          <cell r="P152">
            <v>35632.120626685137</v>
          </cell>
          <cell r="Q152">
            <v>34560.85083327943</v>
          </cell>
          <cell r="R152">
            <v>33528.288501804593</v>
          </cell>
          <cell r="S152">
            <v>38994.32842516961</v>
          </cell>
          <cell r="T152">
            <v>41785.530670172069</v>
          </cell>
          <cell r="U152">
            <v>45304.357609132952</v>
          </cell>
          <cell r="V152">
            <v>42452.9028185442</v>
          </cell>
          <cell r="W152">
            <v>42138.084757401688</v>
          </cell>
          <cell r="X152">
            <v>54435.486223096952</v>
          </cell>
          <cell r="Y152">
            <v>37026.976278180795</v>
          </cell>
          <cell r="Z152">
            <v>44642.736123250812</v>
          </cell>
          <cell r="AA152">
            <v>75600.356407971252</v>
          </cell>
        </row>
        <row r="153">
          <cell r="B153" t="str">
            <v>Investimentos 2ª Adequação</v>
          </cell>
        </row>
        <row r="154">
          <cell r="B154" t="str">
            <v>Fluxo de Caixa do Fator</v>
          </cell>
          <cell r="H154">
            <v>21216.487855887626</v>
          </cell>
          <cell r="I154">
            <v>-9811.7757266768695</v>
          </cell>
          <cell r="J154">
            <v>-18070.533981896595</v>
          </cell>
          <cell r="K154">
            <v>-4905.1306283470294</v>
          </cell>
          <cell r="L154">
            <v>-1024.3692402212241</v>
          </cell>
          <cell r="M154">
            <v>-981.44154440241175</v>
          </cell>
          <cell r="N154">
            <v>85.15164040855484</v>
          </cell>
          <cell r="O154">
            <v>544.00790713194579</v>
          </cell>
          <cell r="P154">
            <v>-628.93471160963315</v>
          </cell>
          <cell r="Q154">
            <v>-1128.3522661467307</v>
          </cell>
          <cell r="R154">
            <v>-1098.4058681222243</v>
          </cell>
          <cell r="S154">
            <v>1967.9066793609848</v>
          </cell>
          <cell r="T154">
            <v>10610.465218713816</v>
          </cell>
          <cell r="U154">
            <v>2626.2808691171731</v>
          </cell>
          <cell r="V154">
            <v>-1699.1718544845519</v>
          </cell>
          <cell r="W154">
            <v>-2818.7714586585653</v>
          </cell>
          <cell r="X154">
            <v>-1547.6484608046826</v>
          </cell>
          <cell r="Y154">
            <v>-2893.8968992200412</v>
          </cell>
          <cell r="Z154">
            <v>6423.5441770883754</v>
          </cell>
          <cell r="AA154">
            <v>229.20700796964582</v>
          </cell>
        </row>
        <row r="155">
          <cell r="B155" t="str">
            <v>Somatoria com Projeto Original</v>
          </cell>
          <cell r="F155">
            <v>-1819.4068302137341</v>
          </cell>
          <cell r="G155">
            <v>0.19645999173442377</v>
          </cell>
          <cell r="H155">
            <v>-35520.692940897366</v>
          </cell>
          <cell r="I155">
            <v>-36194.78506167687</v>
          </cell>
          <cell r="J155">
            <v>-34005.585416896589</v>
          </cell>
          <cell r="K155">
            <v>-11407.193563347029</v>
          </cell>
          <cell r="L155">
            <v>18766.100654778773</v>
          </cell>
          <cell r="M155">
            <v>22626.690350597593</v>
          </cell>
          <cell r="N155">
            <v>40849.285135408558</v>
          </cell>
          <cell r="O155">
            <v>40162.423002131953</v>
          </cell>
          <cell r="P155">
            <v>35193.007983390373</v>
          </cell>
          <cell r="Q155">
            <v>31212.19652885327</v>
          </cell>
          <cell r="R155">
            <v>23825.767026877777</v>
          </cell>
          <cell r="S155">
            <v>41113.273874360981</v>
          </cell>
          <cell r="T155">
            <v>50794.108513713814</v>
          </cell>
          <cell r="U155">
            <v>56442.939264117165</v>
          </cell>
          <cell r="V155">
            <v>49779.281740515442</v>
          </cell>
          <cell r="W155">
            <v>46637.703936341437</v>
          </cell>
          <cell r="X155">
            <v>62131.960134195324</v>
          </cell>
          <cell r="Y155">
            <v>29972.075095779957</v>
          </cell>
          <cell r="Z155">
            <v>45055.676832088371</v>
          </cell>
          <cell r="AA155">
            <v>85878.515602969637</v>
          </cell>
        </row>
        <row r="156">
          <cell r="B156" t="str">
            <v>Investimentos 3ª Adequação</v>
          </cell>
        </row>
        <row r="157">
          <cell r="B157" t="str">
            <v>Fluxo de Caixa do Fator</v>
          </cell>
          <cell r="H157">
            <v>3.6631669693193216</v>
          </cell>
          <cell r="I157">
            <v>4537.1685575075844</v>
          </cell>
          <cell r="J157">
            <v>10223.502984357148</v>
          </cell>
          <cell r="K157">
            <v>-6197.2165014673074</v>
          </cell>
          <cell r="L157">
            <v>459.00062538256947</v>
          </cell>
          <cell r="M157">
            <v>-9182.5496214783871</v>
          </cell>
          <cell r="N157">
            <v>-1001.8445785450883</v>
          </cell>
          <cell r="O157">
            <v>524.35040795593284</v>
          </cell>
          <cell r="P157">
            <v>-1282.0198467785419</v>
          </cell>
          <cell r="Q157">
            <v>-671.84162433599295</v>
          </cell>
          <cell r="R157">
            <v>46.72512260390809</v>
          </cell>
          <cell r="S157">
            <v>17.490169863039654</v>
          </cell>
          <cell r="T157">
            <v>1856.5139963754905</v>
          </cell>
          <cell r="U157">
            <v>-1219.575750861032</v>
          </cell>
          <cell r="V157">
            <v>338.14974371925592</v>
          </cell>
          <cell r="W157">
            <v>-5291.9043917843628</v>
          </cell>
          <cell r="X157">
            <v>408.5063464188284</v>
          </cell>
          <cell r="Y157">
            <v>751.37391377164022</v>
          </cell>
          <cell r="Z157">
            <v>-719.28904468697124</v>
          </cell>
          <cell r="AA157">
            <v>525.56279135883062</v>
          </cell>
        </row>
        <row r="158">
          <cell r="B158" t="str">
            <v>Somatoria com Projeto Original</v>
          </cell>
          <cell r="F158">
            <v>2534.9393079881461</v>
          </cell>
          <cell r="G158">
            <v>0.20466830363045768</v>
          </cell>
          <cell r="H158">
            <v>-56733.51762981568</v>
          </cell>
          <cell r="I158">
            <v>-21845.84077749242</v>
          </cell>
          <cell r="J158">
            <v>-5711.5484506428493</v>
          </cell>
          <cell r="K158">
            <v>-12699.279436467306</v>
          </cell>
          <cell r="L158">
            <v>20249.470520382569</v>
          </cell>
          <cell r="M158">
            <v>14425.582273521619</v>
          </cell>
          <cell r="N158">
            <v>39762.288916454912</v>
          </cell>
          <cell r="O158">
            <v>40142.765502955939</v>
          </cell>
          <cell r="P158">
            <v>34539.92284822146</v>
          </cell>
          <cell r="Q158">
            <v>31668.707170664009</v>
          </cell>
          <cell r="R158">
            <v>24970.898017603908</v>
          </cell>
          <cell r="S158">
            <v>39162.857364863041</v>
          </cell>
          <cell r="T158">
            <v>42040.157291375486</v>
          </cell>
          <cell r="U158">
            <v>52597.082644138958</v>
          </cell>
          <cell r="V158">
            <v>51816.603338719251</v>
          </cell>
          <cell r="W158">
            <v>44164.571003215635</v>
          </cell>
          <cell r="X158">
            <v>64088.114941418833</v>
          </cell>
          <cell r="Y158">
            <v>33617.34590877164</v>
          </cell>
          <cell r="Z158">
            <v>37912.843610313023</v>
          </cell>
          <cell r="AA158">
            <v>86174.87138635882</v>
          </cell>
        </row>
        <row r="159">
          <cell r="B159" t="str">
            <v>Investimentos 4ª Adequação</v>
          </cell>
        </row>
        <row r="160">
          <cell r="B160" t="str">
            <v>Fluxo de Caixa do Fator</v>
          </cell>
          <cell r="H160">
            <v>1.1295616339727257</v>
          </cell>
          <cell r="I160">
            <v>-1.9545219018331044</v>
          </cell>
          <cell r="J160">
            <v>20691.770411615638</v>
          </cell>
          <cell r="K160">
            <v>14525.365556762084</v>
          </cell>
          <cell r="L160">
            <v>-19050.65590251287</v>
          </cell>
          <cell r="M160">
            <v>-8622.7840346638277</v>
          </cell>
          <cell r="N160">
            <v>-2459.7934999411686</v>
          </cell>
          <cell r="O160">
            <v>-1787.977971510318</v>
          </cell>
          <cell r="P160">
            <v>511.30401762113411</v>
          </cell>
          <cell r="Q160">
            <v>-451.6348761338362</v>
          </cell>
          <cell r="R160">
            <v>5.0939702408999068</v>
          </cell>
          <cell r="S160">
            <v>-816.17558391233399</v>
          </cell>
          <cell r="T160">
            <v>83.817987391072549</v>
          </cell>
          <cell r="U160">
            <v>2724.6613113648714</v>
          </cell>
          <cell r="V160">
            <v>-1355.3095764007589</v>
          </cell>
          <cell r="W160">
            <v>5643.4925524462042</v>
          </cell>
          <cell r="X160">
            <v>-3515.793648524972</v>
          </cell>
          <cell r="Y160">
            <v>-738.37559369576365</v>
          </cell>
          <cell r="Z160">
            <v>1066.1820630038674</v>
          </cell>
          <cell r="AA160">
            <v>724.68359937481569</v>
          </cell>
        </row>
        <row r="161">
          <cell r="B161" t="str">
            <v>Somatoria com Projeto Original</v>
          </cell>
          <cell r="F161">
            <v>7571.9873692779101</v>
          </cell>
          <cell r="G161">
            <v>0.21475883906700452</v>
          </cell>
          <cell r="H161">
            <v>-56736.051235151026</v>
          </cell>
          <cell r="I161">
            <v>-26384.963856901835</v>
          </cell>
          <cell r="J161">
            <v>4756.7189766156407</v>
          </cell>
          <cell r="K161">
            <v>8023.3026217620845</v>
          </cell>
          <cell r="L161">
            <v>739.81399248712842</v>
          </cell>
          <cell r="M161">
            <v>14985.347860336178</v>
          </cell>
          <cell r="N161">
            <v>38304.339995058835</v>
          </cell>
          <cell r="O161">
            <v>37830.437123489683</v>
          </cell>
          <cell r="P161">
            <v>36333.246712621141</v>
          </cell>
          <cell r="Q161">
            <v>31888.913918866165</v>
          </cell>
          <cell r="R161">
            <v>24929.266865240901</v>
          </cell>
          <cell r="S161">
            <v>38329.191611087663</v>
          </cell>
          <cell r="T161">
            <v>40267.461282391065</v>
          </cell>
          <cell r="U161">
            <v>56541.319706364862</v>
          </cell>
          <cell r="V161">
            <v>50123.144018599232</v>
          </cell>
          <cell r="W161">
            <v>55099.967947446203</v>
          </cell>
          <cell r="X161">
            <v>60163.814946475031</v>
          </cell>
          <cell r="Y161">
            <v>32127.596401304236</v>
          </cell>
          <cell r="Z161">
            <v>39698.314718003865</v>
          </cell>
          <cell r="AA161">
            <v>86373.992194374805</v>
          </cell>
        </row>
        <row r="162">
          <cell r="B162" t="str">
            <v>Investimentos 5ª Adequação</v>
          </cell>
        </row>
        <row r="163">
          <cell r="B163" t="str">
            <v>Fluxo de Caixa do Fator</v>
          </cell>
          <cell r="H163">
            <v>-1.8170377464915646E-2</v>
          </cell>
          <cell r="I163">
            <v>3.9512942405053766E-4</v>
          </cell>
          <cell r="J163">
            <v>-5.5954167090559146</v>
          </cell>
          <cell r="K163">
            <v>780.57781683375231</v>
          </cell>
          <cell r="L163">
            <v>8416.5805570837001</v>
          </cell>
          <cell r="M163">
            <v>-3118.447629493161</v>
          </cell>
          <cell r="N163">
            <v>-4753.4577080174085</v>
          </cell>
          <cell r="O163">
            <v>-1545.8451358764555</v>
          </cell>
          <cell r="P163">
            <v>-767.18350133809668</v>
          </cell>
          <cell r="Q163">
            <v>-1528.1908047785762</v>
          </cell>
          <cell r="R163">
            <v>-235.72479456932888</v>
          </cell>
          <cell r="S163">
            <v>-461.36239897576189</v>
          </cell>
          <cell r="T163">
            <v>83.380142208816068</v>
          </cell>
          <cell r="U163">
            <v>441.52052443218918</v>
          </cell>
          <cell r="V163">
            <v>607.94586792451935</v>
          </cell>
          <cell r="W163">
            <v>820.05040193341245</v>
          </cell>
          <cell r="X163">
            <v>51.496213227061858</v>
          </cell>
          <cell r="Y163">
            <v>1168.9614538340588</v>
          </cell>
          <cell r="Z163">
            <v>122.3892989695149</v>
          </cell>
          <cell r="AA163">
            <v>-77.02097042976618</v>
          </cell>
        </row>
        <row r="164">
          <cell r="B164" t="str">
            <v>Somatoria com Projeto Original</v>
          </cell>
          <cell r="F164">
            <v>719.94591002820539</v>
          </cell>
          <cell r="G164">
            <v>0.20116248786645211</v>
          </cell>
          <cell r="H164">
            <v>-56737.198967162461</v>
          </cell>
          <cell r="I164">
            <v>-26383.008939870579</v>
          </cell>
          <cell r="J164">
            <v>-15940.646851709054</v>
          </cell>
          <cell r="K164">
            <v>-5721.485118166248</v>
          </cell>
          <cell r="L164">
            <v>28207.050452083698</v>
          </cell>
          <cell r="M164">
            <v>20489.684265506847</v>
          </cell>
          <cell r="N164">
            <v>36010.675786982596</v>
          </cell>
          <cell r="O164">
            <v>38072.569959123546</v>
          </cell>
          <cell r="P164">
            <v>35054.759193661906</v>
          </cell>
          <cell r="Q164">
            <v>30812.357990221426</v>
          </cell>
          <cell r="R164">
            <v>24688.448100430673</v>
          </cell>
          <cell r="S164">
            <v>38684.004796024237</v>
          </cell>
          <cell r="T164">
            <v>40267.023437208809</v>
          </cell>
          <cell r="U164">
            <v>54258.178919432183</v>
          </cell>
          <cell r="V164">
            <v>52086.399462924514</v>
          </cell>
          <cell r="W164">
            <v>50276.525796933412</v>
          </cell>
          <cell r="X164">
            <v>63731.104808227064</v>
          </cell>
          <cell r="Y164">
            <v>34034.933448834061</v>
          </cell>
          <cell r="Z164">
            <v>38754.52195396951</v>
          </cell>
          <cell r="AA164">
            <v>85572.287624570235</v>
          </cell>
        </row>
        <row r="165">
          <cell r="B165" t="str">
            <v>Onus Variável - Rec. Ass. de 28% para 25% e Rec. NOp. de 28% para 3%</v>
          </cell>
        </row>
        <row r="166">
          <cell r="B166" t="str">
            <v>Fluxo de Caixa do Fator</v>
          </cell>
          <cell r="H166">
            <v>0.84419999999999384</v>
          </cell>
          <cell r="I166">
            <v>1.2807719999999381</v>
          </cell>
          <cell r="J166">
            <v>1.2955334399998399</v>
          </cell>
          <cell r="K166">
            <v>1.3105901088002518</v>
          </cell>
          <cell r="L166">
            <v>1.3259479109762151</v>
          </cell>
          <cell r="M166">
            <v>1.3416128691954965</v>
          </cell>
          <cell r="N166">
            <v>1.3575911265795595</v>
          </cell>
          <cell r="O166">
            <v>1.3738889491111514</v>
          </cell>
          <cell r="P166">
            <v>1.3905127280930765</v>
          </cell>
          <cell r="Q166">
            <v>1.4074689826551094</v>
          </cell>
          <cell r="R166">
            <v>1.4247643623084376</v>
          </cell>
          <cell r="S166">
            <v>1.4424056495543391</v>
          </cell>
          <cell r="T166">
            <v>1.4603997625455669</v>
          </cell>
          <cell r="U166">
            <v>1.4787537577964849</v>
          </cell>
          <cell r="V166">
            <v>1.4974748329523118</v>
          </cell>
          <cell r="W166">
            <v>1.5165703296113771</v>
          </cell>
          <cell r="X166">
            <v>1.5360477362037455</v>
          </cell>
          <cell r="Y166">
            <v>1.5559146909274251</v>
          </cell>
          <cell r="Z166">
            <v>1.5761789847461205</v>
          </cell>
          <cell r="AA166">
            <v>1.5968485644412205</v>
          </cell>
        </row>
        <row r="167">
          <cell r="B167" t="str">
            <v>Somatoria com Projeto Original</v>
          </cell>
          <cell r="F167">
            <v>6.1600265927987445</v>
          </cell>
          <cell r="G167">
            <v>0.19985223380243691</v>
          </cell>
          <cell r="H167">
            <v>-56736.336596784997</v>
          </cell>
          <cell r="I167">
            <v>-26381.728563000004</v>
          </cell>
          <cell r="J167">
            <v>-15933.755901559998</v>
          </cell>
          <cell r="K167">
            <v>-6500.7523448911998</v>
          </cell>
          <cell r="L167">
            <v>19791.795842910975</v>
          </cell>
          <cell r="M167">
            <v>23609.473507869203</v>
          </cell>
          <cell r="N167">
            <v>40765.491086126582</v>
          </cell>
          <cell r="O167">
            <v>39619.788983949118</v>
          </cell>
          <cell r="P167">
            <v>35823.333207728101</v>
          </cell>
          <cell r="Q167">
            <v>32341.956263982658</v>
          </cell>
          <cell r="R167">
            <v>24925.597659362309</v>
          </cell>
          <cell r="S167">
            <v>39146.809600649554</v>
          </cell>
          <cell r="T167">
            <v>40185.10369476254</v>
          </cell>
          <cell r="U167">
            <v>53818.137148757785</v>
          </cell>
          <cell r="V167">
            <v>51479.951069832947</v>
          </cell>
          <cell r="W167">
            <v>49457.991965329609</v>
          </cell>
          <cell r="X167">
            <v>63681.14464273621</v>
          </cell>
          <cell r="Y167">
            <v>32867.527909690929</v>
          </cell>
          <cell r="Z167">
            <v>38633.70883398474</v>
          </cell>
          <cell r="AA167">
            <v>85650.905443564436</v>
          </cell>
        </row>
        <row r="168">
          <cell r="B168" t="str">
            <v>Parcelamento de Reajuste Tarifário - Julho/2003</v>
          </cell>
        </row>
        <row r="169">
          <cell r="B169" t="str">
            <v>Fluxo de Caixa do Fator</v>
          </cell>
          <cell r="H169">
            <v>0</v>
          </cell>
          <cell r="I169">
            <v>0</v>
          </cell>
          <cell r="J169">
            <v>0</v>
          </cell>
          <cell r="K169">
            <v>-1633.1564023243907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</row>
        <row r="170">
          <cell r="B170" t="str">
            <v>Somatoria com Projeto Original</v>
          </cell>
          <cell r="F170">
            <v>-788.01214227861135</v>
          </cell>
          <cell r="G170">
            <v>0.198416252759259</v>
          </cell>
          <cell r="H170">
            <v>-56737.180796784996</v>
          </cell>
          <cell r="I170">
            <v>-26383.009335000002</v>
          </cell>
          <cell r="J170">
            <v>-15935.051434999998</v>
          </cell>
          <cell r="K170">
            <v>-8135.2193373243908</v>
          </cell>
          <cell r="L170">
            <v>19790.469894999998</v>
          </cell>
          <cell r="M170">
            <v>23608.131895000006</v>
          </cell>
          <cell r="N170">
            <v>40764.133495000002</v>
          </cell>
          <cell r="O170">
            <v>39618.415095000004</v>
          </cell>
          <cell r="P170">
            <v>35821.942695000005</v>
          </cell>
          <cell r="Q170">
            <v>32340.548795000002</v>
          </cell>
          <cell r="R170">
            <v>24924.172895</v>
          </cell>
          <cell r="S170">
            <v>39145.367194999999</v>
          </cell>
          <cell r="T170">
            <v>40183.643294999994</v>
          </cell>
          <cell r="U170">
            <v>53816.658394999991</v>
          </cell>
          <cell r="V170">
            <v>51478.453594999992</v>
          </cell>
          <cell r="W170">
            <v>49456.475395000001</v>
          </cell>
          <cell r="X170">
            <v>63679.608595000005</v>
          </cell>
          <cell r="Y170">
            <v>32865.971995</v>
          </cell>
          <cell r="Z170">
            <v>38632.132654999994</v>
          </cell>
          <cell r="AA170">
            <v>85649.308594999995</v>
          </cell>
        </row>
        <row r="171">
          <cell r="B171" t="str">
            <v>Majoração da COFINS</v>
          </cell>
        </row>
        <row r="172">
          <cell r="B172" t="str">
            <v>Fluxo de Caixa do Fator</v>
          </cell>
          <cell r="H172">
            <v>-290.60287078427211</v>
          </cell>
          <cell r="I172">
            <v>-496.25797506822101</v>
          </cell>
          <cell r="J172">
            <v>-564.49381129760593</v>
          </cell>
          <cell r="K172">
            <v>-710.52456815727203</v>
          </cell>
          <cell r="L172">
            <v>-1166.5608941515866</v>
          </cell>
          <cell r="M172">
            <v>-646.36469021456105</v>
          </cell>
          <cell r="N172">
            <v>-667.68403078835013</v>
          </cell>
          <cell r="O172">
            <v>-689.70312607853577</v>
          </cell>
          <cell r="P172">
            <v>-710.77072712650204</v>
          </cell>
          <cell r="Q172">
            <v>-732.48581005559413</v>
          </cell>
          <cell r="R172">
            <v>-754.86838480991548</v>
          </cell>
          <cell r="S172">
            <v>-777.93908299897907</v>
          </cell>
          <cell r="T172">
            <v>-801.71917730974405</v>
          </cell>
          <cell r="U172">
            <v>-822.22444360157738</v>
          </cell>
          <cell r="V172">
            <v>-843.25863316146501</v>
          </cell>
          <cell r="W172">
            <v>-864.83549496909825</v>
          </cell>
          <cell r="X172">
            <v>-907.12868342156628</v>
          </cell>
          <cell r="Y172">
            <v>-930.3973724160835</v>
          </cell>
          <cell r="Z172">
            <v>-954.26811090089791</v>
          </cell>
          <cell r="AA172">
            <v>-978.75660026056175</v>
          </cell>
        </row>
        <row r="173">
          <cell r="B173" t="str">
            <v>Somatoria com Projeto Original</v>
          </cell>
          <cell r="F173">
            <v>-3107.3999154740454</v>
          </cell>
          <cell r="G173">
            <v>0.19422295541213425</v>
          </cell>
          <cell r="H173">
            <v>-57027.783667569267</v>
          </cell>
          <cell r="I173">
            <v>-26879.267310068222</v>
          </cell>
          <cell r="J173">
            <v>-16499.545246297603</v>
          </cell>
          <cell r="K173">
            <v>-7212.5875031572723</v>
          </cell>
          <cell r="L173">
            <v>18623.909000848413</v>
          </cell>
          <cell r="M173">
            <v>22961.767204785443</v>
          </cell>
          <cell r="N173">
            <v>40096.449464211655</v>
          </cell>
          <cell r="O173">
            <v>38928.711968921467</v>
          </cell>
          <cell r="P173">
            <v>35111.171967873503</v>
          </cell>
          <cell r="Q173">
            <v>31608.062984944409</v>
          </cell>
          <cell r="R173">
            <v>24169.304510190083</v>
          </cell>
          <cell r="S173">
            <v>38367.42811200102</v>
          </cell>
          <cell r="T173">
            <v>39381.924117690251</v>
          </cell>
          <cell r="U173">
            <v>52994.433951398416</v>
          </cell>
          <cell r="V173">
            <v>50635.194961838526</v>
          </cell>
          <cell r="W173">
            <v>48591.639900030903</v>
          </cell>
          <cell r="X173">
            <v>62772.479911578441</v>
          </cell>
          <cell r="Y173">
            <v>31935.574622583918</v>
          </cell>
          <cell r="Z173">
            <v>37677.864544099095</v>
          </cell>
          <cell r="AA173">
            <v>84670.551994739435</v>
          </cell>
        </row>
        <row r="174">
          <cell r="B174" t="str">
            <v>Majoração do PIS</v>
          </cell>
        </row>
        <row r="175">
          <cell r="B175" t="str">
            <v>Fluxo de Caixa do Fator</v>
          </cell>
          <cell r="H175">
            <v>-0.46727767787951624</v>
          </cell>
          <cell r="I175">
            <v>-0.79843679968752945</v>
          </cell>
          <cell r="J175">
            <v>-78.578388646710607</v>
          </cell>
          <cell r="K175">
            <v>-296.25841408792439</v>
          </cell>
          <cell r="L175">
            <v>-103.79217761890652</v>
          </cell>
          <cell r="M175">
            <v>-1.040121288823135</v>
          </cell>
          <cell r="N175">
            <v>-1.0744432829853066</v>
          </cell>
          <cell r="O175">
            <v>-1.1098919220169432</v>
          </cell>
          <cell r="P175">
            <v>-1.1438081923643098</v>
          </cell>
          <cell r="Q175">
            <v>-1.178766925569297</v>
          </cell>
          <cell r="R175">
            <v>-1.2148003401171172</v>
          </cell>
          <cell r="S175">
            <v>-1.2519416554911129</v>
          </cell>
          <cell r="T175">
            <v>-1.2902251234301048</v>
          </cell>
          <cell r="U175">
            <v>-1.3232349345500041</v>
          </cell>
          <cell r="V175">
            <v>-1.3570962747067052</v>
          </cell>
          <cell r="W175">
            <v>-1.3918312799676449</v>
          </cell>
          <cell r="X175">
            <v>-1.4599256298641785</v>
          </cell>
          <cell r="Y175">
            <v>-1.4973845736922715</v>
          </cell>
          <cell r="Z175">
            <v>-1.5358127856178021</v>
          </cell>
          <cell r="AA175">
            <v>-1.5752355453449729</v>
          </cell>
        </row>
        <row r="176">
          <cell r="B176" t="str">
            <v>Somatoria com Projeto Original</v>
          </cell>
          <cell r="F176">
            <v>-233.34594811212102</v>
          </cell>
          <cell r="G176">
            <v>0.19941797213545673</v>
          </cell>
          <cell r="H176">
            <v>-56737.648074462879</v>
          </cell>
          <cell r="I176">
            <v>-26383.807771799689</v>
          </cell>
          <cell r="J176">
            <v>-16013.629823646708</v>
          </cell>
          <cell r="K176">
            <v>-6798.3213490879243</v>
          </cell>
          <cell r="L176">
            <v>19686.677717381091</v>
          </cell>
          <cell r="M176">
            <v>23607.091773711181</v>
          </cell>
          <cell r="N176">
            <v>40763.059051717013</v>
          </cell>
          <cell r="O176">
            <v>39617.305203077987</v>
          </cell>
          <cell r="P176">
            <v>35820.798886807643</v>
          </cell>
          <cell r="Q176">
            <v>32339.370028074434</v>
          </cell>
          <cell r="R176">
            <v>24922.958094659883</v>
          </cell>
          <cell r="S176">
            <v>39144.115253344506</v>
          </cell>
          <cell r="T176">
            <v>40182.353069876561</v>
          </cell>
          <cell r="U176">
            <v>53815.335160065442</v>
          </cell>
          <cell r="V176">
            <v>51477.096498725288</v>
          </cell>
          <cell r="W176">
            <v>49455.083563720036</v>
          </cell>
          <cell r="X176">
            <v>63678.148669370144</v>
          </cell>
          <cell r="Y176">
            <v>32864.47461042631</v>
          </cell>
          <cell r="Z176">
            <v>38630.596842214378</v>
          </cell>
          <cell r="AA176">
            <v>85647.733359454651</v>
          </cell>
        </row>
        <row r="177">
          <cell r="B177" t="str">
            <v>Alteração do ISS-QN</v>
          </cell>
        </row>
        <row r="178">
          <cell r="B178" t="str">
            <v>Fluxo de Caixa do Fator</v>
          </cell>
          <cell r="H178">
            <v>0</v>
          </cell>
          <cell r="I178">
            <v>0</v>
          </cell>
          <cell r="J178">
            <v>-732.49800115223093</v>
          </cell>
          <cell r="K178">
            <v>-2300.5385713058117</v>
          </cell>
          <cell r="L178">
            <v>-3053.4785970849007</v>
          </cell>
          <cell r="M178">
            <v>-3202.6092178273993</v>
          </cell>
          <cell r="N178">
            <v>-3308.2419841400879</v>
          </cell>
          <cell r="O178">
            <v>-3417.341882659422</v>
          </cell>
          <cell r="P178">
            <v>-3521.7273438729735</v>
          </cell>
          <cell r="Q178">
            <v>-3629.3209372355386</v>
          </cell>
          <cell r="R178">
            <v>-3740.2218076309737</v>
          </cell>
          <cell r="S178">
            <v>-3854.5321801579557</v>
          </cell>
          <cell r="T178">
            <v>-3972.3574563123416</v>
          </cell>
          <cell r="U178">
            <v>-4073.9566959041563</v>
          </cell>
          <cell r="V178">
            <v>-4178.1766366396996</v>
          </cell>
          <cell r="W178">
            <v>-4285.0854017318543</v>
          </cell>
          <cell r="X178">
            <v>-4494.6389406809203</v>
          </cell>
          <cell r="Y178">
            <v>-4609.9303409738823</v>
          </cell>
          <cell r="Z178">
            <v>-4728.2047668753712</v>
          </cell>
          <cell r="AA178">
            <v>-4849.5400153355431</v>
          </cell>
        </row>
        <row r="179">
          <cell r="B179" t="str">
            <v>Somatoria com Projeto Original</v>
          </cell>
          <cell r="F179">
            <v>-9617.1810003707033</v>
          </cell>
          <cell r="G179">
            <v>0.18204183549090305</v>
          </cell>
          <cell r="H179">
            <v>-56737.180796784996</v>
          </cell>
          <cell r="I179">
            <v>-26383.009335000002</v>
          </cell>
          <cell r="J179">
            <v>-16667.549436152229</v>
          </cell>
          <cell r="K179">
            <v>-8802.6015063058112</v>
          </cell>
          <cell r="L179">
            <v>16736.991297915098</v>
          </cell>
          <cell r="M179">
            <v>20405.522677172608</v>
          </cell>
          <cell r="N179">
            <v>37455.891510859918</v>
          </cell>
          <cell r="O179">
            <v>36201.073212340583</v>
          </cell>
          <cell r="P179">
            <v>32300.21535112703</v>
          </cell>
          <cell r="Q179">
            <v>28711.227857764465</v>
          </cell>
          <cell r="R179">
            <v>21183.951087369027</v>
          </cell>
          <cell r="S179">
            <v>35290.835014842043</v>
          </cell>
          <cell r="T179">
            <v>36211.285838687654</v>
          </cell>
          <cell r="U179">
            <v>49742.701699095836</v>
          </cell>
          <cell r="V179">
            <v>47300.276958360293</v>
          </cell>
          <cell r="W179">
            <v>45171.389993268145</v>
          </cell>
          <cell r="X179">
            <v>59184.969654319088</v>
          </cell>
          <cell r="Y179">
            <v>28256.041654026118</v>
          </cell>
          <cell r="Z179">
            <v>33903.927888124621</v>
          </cell>
          <cell r="AA179">
            <v>80799.768579664451</v>
          </cell>
        </row>
        <row r="180">
          <cell r="B180" t="str">
            <v>6ª Adequação - Investimentos</v>
          </cell>
        </row>
        <row r="181">
          <cell r="B181" t="str">
            <v>Fluxo de Caixa do Fator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  <cell r="U181" t="e">
            <v>#REF!</v>
          </cell>
          <cell r="V181" t="e">
            <v>#REF!</v>
          </cell>
          <cell r="W181" t="e">
            <v>#REF!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</row>
        <row r="182">
          <cell r="B182" t="str">
            <v>Somatoria com Projeto Original</v>
          </cell>
          <cell r="F182" t="e">
            <v>#REF!</v>
          </cell>
          <cell r="G182" t="e">
            <v>#VALUE!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  <cell r="U182" t="e">
            <v>#REF!</v>
          </cell>
          <cell r="V182" t="e">
            <v>#REF!</v>
          </cell>
          <cell r="W182" t="e">
            <v>#REF!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</row>
        <row r="183">
          <cell r="B183" t="str">
            <v>(=)TOTAL GERAL</v>
          </cell>
        </row>
        <row r="184">
          <cell r="B184" t="str">
            <v>Fluxo de Caixa do Fator</v>
          </cell>
          <cell r="H184" t="e">
            <v>#REF!</v>
          </cell>
          <cell r="I184" t="e">
            <v>#REF!</v>
          </cell>
          <cell r="J184" t="e">
            <v>#REF!</v>
          </cell>
          <cell r="K184" t="e">
            <v>#REF!</v>
          </cell>
          <cell r="L184" t="e">
            <v>#REF!</v>
          </cell>
          <cell r="M184" t="e">
            <v>#REF!</v>
          </cell>
          <cell r="N184" t="e">
            <v>#REF!</v>
          </cell>
          <cell r="O184" t="e">
            <v>#REF!</v>
          </cell>
          <cell r="P184" t="e">
            <v>#REF!</v>
          </cell>
          <cell r="Q184" t="e">
            <v>#REF!</v>
          </cell>
          <cell r="R184" t="e">
            <v>#REF!</v>
          </cell>
          <cell r="S184" t="e">
            <v>#REF!</v>
          </cell>
          <cell r="T184" t="e">
            <v>#REF!</v>
          </cell>
          <cell r="U184" t="e">
            <v>#REF!</v>
          </cell>
          <cell r="V184" t="e">
            <v>#REF!</v>
          </cell>
          <cell r="W184" t="e">
            <v>#REF!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</row>
        <row r="185">
          <cell r="B185" t="str">
            <v>Somatoria com Projeto Original</v>
          </cell>
          <cell r="F185" t="e">
            <v>#REF!</v>
          </cell>
          <cell r="G185" t="e">
            <v>#VALUE!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  <cell r="U185" t="e">
            <v>#REF!</v>
          </cell>
          <cell r="V185" t="e">
            <v>#REF!</v>
          </cell>
          <cell r="W185" t="e">
            <v>#REF!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</row>
        <row r="186">
          <cell r="B186" t="str">
            <v>(a) efeitos de cada fator de desequilibrio no fluxo de caixa e na taxa interna de retorno do projeto original</v>
          </cell>
        </row>
        <row r="188">
          <cell r="B188" t="str">
            <v>DEMONSTRATIVO DE RESULTADOS COM FATORES DE DESEQUILIBRIO NO PERIODO CONTRATUAL (MIlhares de Reais)</v>
          </cell>
        </row>
        <row r="190">
          <cell r="B190" t="str">
            <v>DISCRIMINAÇÃO</v>
          </cell>
          <cell r="G190">
            <v>1</v>
          </cell>
          <cell r="H190">
            <v>2</v>
          </cell>
          <cell r="I190">
            <v>3</v>
          </cell>
          <cell r="J190">
            <v>4</v>
          </cell>
          <cell r="K190">
            <v>5</v>
          </cell>
          <cell r="L190">
            <v>6</v>
          </cell>
          <cell r="M190">
            <v>7</v>
          </cell>
          <cell r="N190">
            <v>8</v>
          </cell>
          <cell r="O190">
            <v>9</v>
          </cell>
          <cell r="P190">
            <v>10</v>
          </cell>
          <cell r="Q190">
            <v>11</v>
          </cell>
          <cell r="R190">
            <v>12</v>
          </cell>
          <cell r="S190">
            <v>13</v>
          </cell>
          <cell r="T190">
            <v>14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19</v>
          </cell>
          <cell r="Z190">
            <v>20</v>
          </cell>
          <cell r="AA190" t="str">
            <v>TOTAL</v>
          </cell>
        </row>
        <row r="191">
          <cell r="B191" t="str">
            <v>1 -  RECEITA BRUTA    (1.1)</v>
          </cell>
          <cell r="G191">
            <v>42981.778669067578</v>
          </cell>
          <cell r="H191">
            <v>73399.52395411444</v>
          </cell>
          <cell r="I191">
            <v>83491.101692401731</v>
          </cell>
          <cell r="J191">
            <v>85602.952888216227</v>
          </cell>
          <cell r="K191">
            <v>91147.689353637514</v>
          </cell>
          <cell r="L191">
            <v>95600.588257570809</v>
          </cell>
          <cell r="M191">
            <v>98754.025085785805</v>
          </cell>
          <cell r="N191">
            <v>102009.88111222906</v>
          </cell>
          <cell r="O191">
            <v>105126.06313080249</v>
          </cell>
          <cell r="P191">
            <v>108337.95740026173</v>
          </cell>
          <cell r="Q191">
            <v>111648.57383336568</v>
          </cell>
          <cell r="R191">
            <v>115059.96269211765</v>
          </cell>
          <cell r="S191">
            <v>118578.22313519091</v>
          </cell>
          <cell r="T191">
            <v>121611.11437588021</v>
          </cell>
          <cell r="U191">
            <v>124722.24349079856</v>
          </cell>
          <cell r="V191">
            <v>127912.53676901769</v>
          </cell>
          <cell r="W191">
            <v>134167.97047858228</v>
          </cell>
          <cell r="X191">
            <v>137609.49138534666</v>
          </cell>
          <cell r="Y191">
            <v>141141.48041817182</v>
          </cell>
          <cell r="Z191">
            <v>144762.0020076026</v>
          </cell>
          <cell r="AA191">
            <v>2163665.1601301613</v>
          </cell>
        </row>
        <row r="192">
          <cell r="B192" t="str">
            <v>1.1 - Operacionais    (1.1.1 + 1.1.2)</v>
          </cell>
          <cell r="G192">
            <v>42981.778669067578</v>
          </cell>
          <cell r="H192">
            <v>73399.52395411444</v>
          </cell>
          <cell r="I192">
            <v>83491.101692401731</v>
          </cell>
          <cell r="J192">
            <v>85602.952888216227</v>
          </cell>
          <cell r="K192">
            <v>91147.689353637514</v>
          </cell>
          <cell r="L192">
            <v>95600.588257570809</v>
          </cell>
          <cell r="M192">
            <v>98754.025085785805</v>
          </cell>
          <cell r="N192">
            <v>102009.88111222906</v>
          </cell>
          <cell r="O192">
            <v>105126.06313080249</v>
          </cell>
          <cell r="P192">
            <v>108337.95740026173</v>
          </cell>
          <cell r="Q192">
            <v>111648.57383336568</v>
          </cell>
          <cell r="R192">
            <v>115059.96269211765</v>
          </cell>
          <cell r="S192">
            <v>118578.22313519091</v>
          </cell>
          <cell r="T192">
            <v>121611.11437588021</v>
          </cell>
          <cell r="U192">
            <v>124722.24349079856</v>
          </cell>
          <cell r="V192">
            <v>127912.53676901769</v>
          </cell>
          <cell r="W192">
            <v>134167.97047858228</v>
          </cell>
          <cell r="X192">
            <v>137609.49138534666</v>
          </cell>
          <cell r="Y192">
            <v>141141.48041817182</v>
          </cell>
          <cell r="Z192">
            <v>144762.0020076026</v>
          </cell>
          <cell r="AA192">
            <v>2163665.1601301613</v>
          </cell>
        </row>
        <row r="193">
          <cell r="B193" t="str">
            <v>1.1.1 - Receitas de  Pedágios    (Transp. Qd.2.1.1.2)</v>
          </cell>
          <cell r="G193">
            <v>42918.728907355711</v>
          </cell>
          <cell r="H193">
            <v>73335.170396858215</v>
          </cell>
          <cell r="I193">
            <v>83426.752991392408</v>
          </cell>
          <cell r="J193">
            <v>85537.598368012274</v>
          </cell>
          <cell r="K193">
            <v>91082.636147123616</v>
          </cell>
          <cell r="L193">
            <v>95533.540290929421</v>
          </cell>
          <cell r="M193">
            <v>98685.974208082524</v>
          </cell>
          <cell r="N193">
            <v>101941.83161754541</v>
          </cell>
          <cell r="O193">
            <v>105057.01460156949</v>
          </cell>
          <cell r="P193">
            <v>108267.90676077316</v>
          </cell>
          <cell r="Q193">
            <v>111577.52540238072</v>
          </cell>
          <cell r="R193">
            <v>114988.91461844981</v>
          </cell>
          <cell r="S193">
            <v>118505.17050140261</v>
          </cell>
          <cell r="T193">
            <v>121537.06426355509</v>
          </cell>
          <cell r="U193">
            <v>124647.19282163159</v>
          </cell>
          <cell r="V193">
            <v>127837.48928332981</v>
          </cell>
          <cell r="W193">
            <v>134091.92357437478</v>
          </cell>
          <cell r="X193">
            <v>137532.44142815459</v>
          </cell>
          <cell r="Y193">
            <v>141062.02947148957</v>
          </cell>
          <cell r="Z193">
            <v>144682.95370968524</v>
          </cell>
          <cell r="AA193">
            <v>2162249.8593640961</v>
          </cell>
        </row>
        <row r="194">
          <cell r="B194" t="str">
            <v>1.1.2 - Outras Receitas Operacionais    (calculado 2.1.2.)</v>
          </cell>
          <cell r="G194">
            <v>63.049761711866722</v>
          </cell>
          <cell r="H194">
            <v>64.353557256218977</v>
          </cell>
          <cell r="I194">
            <v>64.34870100931677</v>
          </cell>
          <cell r="J194">
            <v>65.3545202039533</v>
          </cell>
          <cell r="K194">
            <v>65.053206513898246</v>
          </cell>
          <cell r="L194">
            <v>67.047966641394993</v>
          </cell>
          <cell r="M194">
            <v>68.050877703281188</v>
          </cell>
          <cell r="N194">
            <v>68.049494683656008</v>
          </cell>
          <cell r="O194">
            <v>69.048529232991157</v>
          </cell>
          <cell r="P194">
            <v>70.050639488573665</v>
          </cell>
          <cell r="Q194">
            <v>71.048430984952105</v>
          </cell>
          <cell r="R194">
            <v>71.04807366784533</v>
          </cell>
          <cell r="S194">
            <v>73.052633788308</v>
          </cell>
          <cell r="T194">
            <v>74.050112325112437</v>
          </cell>
          <cell r="U194">
            <v>75.05066916697686</v>
          </cell>
          <cell r="V194">
            <v>75.047485687884489</v>
          </cell>
          <cell r="W194">
            <v>76.046904207509684</v>
          </cell>
          <cell r="X194">
            <v>77.049957192066216</v>
          </cell>
          <cell r="Y194">
            <v>79.450946682244435</v>
          </cell>
          <cell r="Z194">
            <v>79.048297917362731</v>
          </cell>
          <cell r="AA194">
            <v>1415.3007660654132</v>
          </cell>
        </row>
        <row r="195">
          <cell r="B195" t="str">
            <v>2 -  DEDUÇÕES DA RECEITA    (2.1)</v>
          </cell>
          <cell r="G195">
            <v>1719.4501921364872</v>
          </cell>
          <cell r="H195">
            <v>2686.962626377926</v>
          </cell>
          <cell r="I195">
            <v>4265.6040472315526</v>
          </cell>
          <cell r="J195">
            <v>7204.7790777332639</v>
          </cell>
          <cell r="K195">
            <v>8868.8938706406389</v>
          </cell>
          <cell r="L195">
            <v>8279.7051848417213</v>
          </cell>
          <cell r="M195">
            <v>8552.8032441933592</v>
          </cell>
          <cell r="N195">
            <v>8834.8363280710473</v>
          </cell>
          <cell r="O195">
            <v>9104.7091493719981</v>
          </cell>
          <cell r="P195">
            <v>9382.8745490423116</v>
          </cell>
          <cell r="Q195">
            <v>9669.5901808841991</v>
          </cell>
          <cell r="R195">
            <v>9965.0937946432459</v>
          </cell>
          <cell r="S195">
            <v>10269.73613509079</v>
          </cell>
          <cell r="T195">
            <v>10532.402552513489</v>
          </cell>
          <cell r="U195">
            <v>10801.844476499999</v>
          </cell>
          <cell r="V195">
            <v>11078.208684051984</v>
          </cell>
          <cell r="W195">
            <v>11619.969948626238</v>
          </cell>
          <cell r="X195">
            <v>11918.032264941026</v>
          </cell>
          <cell r="Y195">
            <v>12223.844291621683</v>
          </cell>
          <cell r="Z195">
            <v>12537.494323561841</v>
          </cell>
          <cell r="AA195">
            <v>179516.83492207481</v>
          </cell>
        </row>
        <row r="196">
          <cell r="B196" t="str">
            <v>2.1 - Tributos sobre Faturamento    (2.1.1+ .... + 2.1.4)</v>
          </cell>
          <cell r="G196">
            <v>1719.4501921364872</v>
          </cell>
          <cell r="H196">
            <v>2686.962626377926</v>
          </cell>
          <cell r="I196">
            <v>4265.6040472315526</v>
          </cell>
          <cell r="J196">
            <v>7204.7790777332639</v>
          </cell>
          <cell r="K196">
            <v>8868.8938706406389</v>
          </cell>
          <cell r="L196">
            <v>8279.7051848417213</v>
          </cell>
          <cell r="M196">
            <v>8552.8032441933592</v>
          </cell>
          <cell r="N196">
            <v>8834.8363280710473</v>
          </cell>
          <cell r="O196">
            <v>9104.7091493719981</v>
          </cell>
          <cell r="P196">
            <v>9382.8745490423116</v>
          </cell>
          <cell r="Q196">
            <v>9669.5901808841991</v>
          </cell>
          <cell r="R196">
            <v>9965.0937946432459</v>
          </cell>
          <cell r="S196">
            <v>10269.73613509079</v>
          </cell>
          <cell r="T196">
            <v>10532.402552513489</v>
          </cell>
          <cell r="U196">
            <v>10801.844476499999</v>
          </cell>
          <cell r="V196">
            <v>11078.208684051984</v>
          </cell>
          <cell r="W196">
            <v>11619.969948626238</v>
          </cell>
          <cell r="X196">
            <v>11918.032264941026</v>
          </cell>
          <cell r="Y196">
            <v>12223.844291621683</v>
          </cell>
          <cell r="Z196">
            <v>12537.494323561841</v>
          </cell>
          <cell r="AA196">
            <v>179516.83492207481</v>
          </cell>
        </row>
        <row r="197">
          <cell r="B197" t="str">
            <v>2.1.1 - I.S.S    (transp. Qd  1.3.)</v>
          </cell>
          <cell r="G197">
            <v>0</v>
          </cell>
          <cell r="H197">
            <v>0</v>
          </cell>
          <cell r="I197">
            <v>1093.280598734673</v>
          </cell>
          <cell r="J197">
            <v>3433.6396586653905</v>
          </cell>
          <cell r="K197">
            <v>4557.4307419177621</v>
          </cell>
          <cell r="L197">
            <v>4780.0137579513421</v>
          </cell>
          <cell r="M197">
            <v>4937.6746031941611</v>
          </cell>
          <cell r="N197">
            <v>5100.5102726260029</v>
          </cell>
          <cell r="O197">
            <v>5256.309468467125</v>
          </cell>
          <cell r="P197">
            <v>5416.8969212470729</v>
          </cell>
          <cell r="Q197">
            <v>5582.4206084044381</v>
          </cell>
          <cell r="R197">
            <v>5753.0331047133668</v>
          </cell>
          <cell r="S197">
            <v>5928.8917258393158</v>
          </cell>
          <cell r="T197">
            <v>6080.532381946502</v>
          </cell>
          <cell r="U197">
            <v>6236.0845322980595</v>
          </cell>
          <cell r="V197">
            <v>6395.6498533311251</v>
          </cell>
          <cell r="W197">
            <v>6708.4163293745078</v>
          </cell>
          <cell r="X197">
            <v>6880.4930462296752</v>
          </cell>
          <cell r="Y197">
            <v>7057.0220401124943</v>
          </cell>
          <cell r="Z197">
            <v>7238.1194258739451</v>
          </cell>
          <cell r="AA197">
            <v>98436.419070926975</v>
          </cell>
        </row>
        <row r="198">
          <cell r="B198" t="str">
            <v>2.1.2 - Cofins    (transp. Qd 1.3.)</v>
          </cell>
          <cell r="G198">
            <v>1293.3712014175785</v>
          </cell>
          <cell r="H198">
            <v>2208.6740239602304</v>
          </cell>
          <cell r="I198">
            <v>2512.3501104116258</v>
          </cell>
          <cell r="J198">
            <v>2772.5434878498054</v>
          </cell>
          <cell r="K198">
            <v>3564.0894499855663</v>
          </cell>
          <cell r="L198">
            <v>2876.7351833821044</v>
          </cell>
          <cell r="M198">
            <v>2971.6238312505675</v>
          </cell>
          <cell r="N198">
            <v>3069.6052731080672</v>
          </cell>
          <cell r="O198">
            <v>3163.3730941481422</v>
          </cell>
          <cell r="P198">
            <v>3260.0215510732855</v>
          </cell>
          <cell r="Q198">
            <v>3359.6407077268891</v>
          </cell>
          <cell r="R198">
            <v>3462.3023627960529</v>
          </cell>
          <cell r="S198">
            <v>3568.1602497332869</v>
          </cell>
          <cell r="T198">
            <v>3659.4229496095109</v>
          </cell>
          <cell r="U198">
            <v>3753.039844683829</v>
          </cell>
          <cell r="V198">
            <v>3849.0499816028887</v>
          </cell>
          <cell r="W198">
            <v>4037.2828176635358</v>
          </cell>
          <cell r="X198">
            <v>4140.8426223578044</v>
          </cell>
          <cell r="Y198">
            <v>4247.1103709020899</v>
          </cell>
          <cell r="Z198">
            <v>4356.0707868096069</v>
          </cell>
          <cell r="AA198">
            <v>66125.309900472465</v>
          </cell>
        </row>
        <row r="199">
          <cell r="B199" t="str">
            <v>2.1.3 - Pis / Pasep    (transp. Qd 1.3.)</v>
          </cell>
          <cell r="G199">
            <v>280.0789907189087</v>
          </cell>
          <cell r="H199">
            <v>478.28860241769536</v>
          </cell>
          <cell r="I199">
            <v>659.973338085254</v>
          </cell>
          <cell r="J199">
            <v>998.5959312180687</v>
          </cell>
          <cell r="K199">
            <v>747.37367873731023</v>
          </cell>
          <cell r="L199">
            <v>622.95624350827461</v>
          </cell>
          <cell r="M199">
            <v>643.50480974863046</v>
          </cell>
          <cell r="N199">
            <v>664.72078233697687</v>
          </cell>
          <cell r="O199">
            <v>685.02658675673001</v>
          </cell>
          <cell r="P199">
            <v>705.95607672195399</v>
          </cell>
          <cell r="Q199">
            <v>727.52886475287255</v>
          </cell>
          <cell r="R199">
            <v>749.75832713382601</v>
          </cell>
          <cell r="S199">
            <v>772.68415951818884</v>
          </cell>
          <cell r="T199">
            <v>792.44722095747511</v>
          </cell>
          <cell r="U199">
            <v>812.72009951811106</v>
          </cell>
          <cell r="V199">
            <v>833.50884911796959</v>
          </cell>
          <cell r="W199">
            <v>874.2708015881941</v>
          </cell>
          <cell r="X199">
            <v>896.69659635354765</v>
          </cell>
          <cell r="Y199">
            <v>919.71188060709869</v>
          </cell>
          <cell r="Z199">
            <v>943.30411087828998</v>
          </cell>
          <cell r="AA199">
            <v>14809.105950675381</v>
          </cell>
        </row>
        <row r="200">
          <cell r="B200" t="str">
            <v>2.1.4 - CPMF    (transp Qd 1.3.)</v>
          </cell>
          <cell r="G200">
            <v>146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146</v>
          </cell>
        </row>
        <row r="201">
          <cell r="B201" t="str">
            <v>3 -  RECEITA LIQUIDA    (1 - 2)</v>
          </cell>
          <cell r="G201">
            <v>41262.328476931092</v>
          </cell>
          <cell r="H201">
            <v>70712.561327736519</v>
          </cell>
          <cell r="I201">
            <v>79225.49764517018</v>
          </cell>
          <cell r="J201">
            <v>78398.173810482956</v>
          </cell>
          <cell r="K201">
            <v>82278.79548299688</v>
          </cell>
          <cell r="L201">
            <v>87320.883072729092</v>
          </cell>
          <cell r="M201">
            <v>90201.221841592444</v>
          </cell>
          <cell r="N201">
            <v>93175.044784158017</v>
          </cell>
          <cell r="O201">
            <v>96021.353981430497</v>
          </cell>
          <cell r="P201">
            <v>98955.082851219413</v>
          </cell>
          <cell r="Q201">
            <v>101978.98365248147</v>
          </cell>
          <cell r="R201">
            <v>105094.8688974744</v>
          </cell>
          <cell r="S201">
            <v>108308.48700010013</v>
          </cell>
          <cell r="T201">
            <v>111078.71182336671</v>
          </cell>
          <cell r="U201">
            <v>113920.39901429856</v>
          </cell>
          <cell r="V201">
            <v>116834.3280849657</v>
          </cell>
          <cell r="W201">
            <v>122548.00052995604</v>
          </cell>
          <cell r="X201">
            <v>125691.45912040563</v>
          </cell>
          <cell r="Y201">
            <v>128917.63612655013</v>
          </cell>
          <cell r="Z201">
            <v>132224.50768404076</v>
          </cell>
          <cell r="AA201">
            <v>1984148.3252080865</v>
          </cell>
        </row>
        <row r="202">
          <cell r="B202" t="str">
            <v>4 -  DESPESAS    (4.1)</v>
          </cell>
          <cell r="G202">
            <v>30995.095830284572</v>
          </cell>
          <cell r="H202">
            <v>38361.096114805281</v>
          </cell>
          <cell r="I202">
            <v>41891.111733269376</v>
          </cell>
          <cell r="J202">
            <v>44713.647032996392</v>
          </cell>
          <cell r="K202">
            <v>46894.510760062556</v>
          </cell>
          <cell r="L202">
            <v>50036.579889552915</v>
          </cell>
          <cell r="M202">
            <v>51110.342092652958</v>
          </cell>
          <cell r="N202">
            <v>52105.505894836591</v>
          </cell>
          <cell r="O202">
            <v>53526.050833625588</v>
          </cell>
          <cell r="P202">
            <v>55192.054066667501</v>
          </cell>
          <cell r="Q202">
            <v>56587.668742651556</v>
          </cell>
          <cell r="R202">
            <v>58642.572575810358</v>
          </cell>
          <cell r="S202">
            <v>59045.871400316733</v>
          </cell>
          <cell r="T202">
            <v>60868.331231161697</v>
          </cell>
          <cell r="U202">
            <v>64186.852172162813</v>
          </cell>
          <cell r="V202">
            <v>69596.308941688039</v>
          </cell>
          <cell r="W202">
            <v>74664.804666328593</v>
          </cell>
          <cell r="X202">
            <v>90410.155538578358</v>
          </cell>
          <cell r="Y202">
            <v>109616.27563567692</v>
          </cell>
          <cell r="Z202">
            <v>157695.41525327662</v>
          </cell>
          <cell r="AA202">
            <v>1266140.2504064057</v>
          </cell>
        </row>
        <row r="203">
          <cell r="B203" t="str">
            <v>4.1 - Operacionais    (4.1.1+ .... + 4.1.10)</v>
          </cell>
          <cell r="G203">
            <v>30995.095830284572</v>
          </cell>
          <cell r="H203">
            <v>38361.096114805281</v>
          </cell>
          <cell r="I203">
            <v>41891.111733269376</v>
          </cell>
          <cell r="J203">
            <v>44713.647032996392</v>
          </cell>
          <cell r="K203">
            <v>46894.510760062556</v>
          </cell>
          <cell r="L203">
            <v>50036.579889552915</v>
          </cell>
          <cell r="M203">
            <v>51110.342092652958</v>
          </cell>
          <cell r="N203">
            <v>52105.505894836591</v>
          </cell>
          <cell r="O203">
            <v>53526.050833625588</v>
          </cell>
          <cell r="P203">
            <v>55192.054066667501</v>
          </cell>
          <cell r="Q203">
            <v>56587.668742651556</v>
          </cell>
          <cell r="R203">
            <v>58642.572575810358</v>
          </cell>
          <cell r="S203">
            <v>59045.871400316733</v>
          </cell>
          <cell r="T203">
            <v>60868.331231161697</v>
          </cell>
          <cell r="U203">
            <v>64186.852172162813</v>
          </cell>
          <cell r="V203">
            <v>69596.308941688039</v>
          </cell>
          <cell r="W203">
            <v>74664.804666328593</v>
          </cell>
          <cell r="X203">
            <v>90410.155538578358</v>
          </cell>
          <cell r="Y203">
            <v>109616.27563567692</v>
          </cell>
          <cell r="Z203">
            <v>157695.41525327662</v>
          </cell>
          <cell r="AA203">
            <v>1266140.2504064057</v>
          </cell>
        </row>
        <row r="204">
          <cell r="B204" t="str">
            <v>4.1.1  -  Pessoal e Administradores    (Transp. Qd. 1.3.)</v>
          </cell>
          <cell r="G204">
            <v>11582.927556627623</v>
          </cell>
          <cell r="H204">
            <v>18033.817784754669</v>
          </cell>
          <cell r="I204">
            <v>18835.696414853173</v>
          </cell>
          <cell r="J204">
            <v>18979.733588298932</v>
          </cell>
          <cell r="K204">
            <v>18979.733588298932</v>
          </cell>
          <cell r="L204">
            <v>18979.733588298932</v>
          </cell>
          <cell r="M204">
            <v>18806.174367121308</v>
          </cell>
          <cell r="N204">
            <v>18806.174367121308</v>
          </cell>
          <cell r="O204">
            <v>18835.696414853173</v>
          </cell>
          <cell r="P204">
            <v>18806.174367121308</v>
          </cell>
          <cell r="Q204">
            <v>18806.174367121308</v>
          </cell>
          <cell r="R204">
            <v>18806.174367121308</v>
          </cell>
          <cell r="S204">
            <v>18806.174367121308</v>
          </cell>
          <cell r="T204">
            <v>18806.174367121308</v>
          </cell>
          <cell r="U204">
            <v>18806.174367121308</v>
          </cell>
          <cell r="V204">
            <v>18835.696414853173</v>
          </cell>
          <cell r="W204">
            <v>18979.972660132818</v>
          </cell>
          <cell r="X204">
            <v>18979.733588298932</v>
          </cell>
          <cell r="Y204">
            <v>18979.733588298932</v>
          </cell>
          <cell r="Z204">
            <v>18979.733588298932</v>
          </cell>
          <cell r="AA204">
            <v>369431.60371283873</v>
          </cell>
        </row>
        <row r="205">
          <cell r="B205" t="str">
            <v>4.1.2  -  Conservação de Rotina    (Transp. Qd. 1.3.)</v>
          </cell>
          <cell r="G205">
            <v>7153.0949996909385</v>
          </cell>
          <cell r="H205">
            <v>5137.2138388968506</v>
          </cell>
          <cell r="I205">
            <v>5377.9101341428177</v>
          </cell>
          <cell r="J205">
            <v>5676.0140672236303</v>
          </cell>
          <cell r="K205">
            <v>5770.1339395313244</v>
          </cell>
          <cell r="L205">
            <v>5920.9967754238587</v>
          </cell>
          <cell r="M205">
            <v>5923.6655754238591</v>
          </cell>
          <cell r="N205">
            <v>5926.3343754238576</v>
          </cell>
          <cell r="O205">
            <v>5929.0031754238589</v>
          </cell>
          <cell r="P205">
            <v>5933.0063754238581</v>
          </cell>
          <cell r="Q205">
            <v>5922.7089733046587</v>
          </cell>
          <cell r="R205">
            <v>5925.3777733046581</v>
          </cell>
          <cell r="S205">
            <v>5940.8687446238582</v>
          </cell>
          <cell r="T205">
            <v>5943.458986721299</v>
          </cell>
          <cell r="U205">
            <v>5999.0331279285474</v>
          </cell>
          <cell r="V205">
            <v>6145.8426453658431</v>
          </cell>
          <cell r="W205">
            <v>6293.1229900917788</v>
          </cell>
          <cell r="X205">
            <v>6299.1582718464961</v>
          </cell>
          <cell r="Y205">
            <v>6562.9695093010187</v>
          </cell>
          <cell r="Z205">
            <v>6812.7863690472386</v>
          </cell>
          <cell r="AA205">
            <v>120592.70064814026</v>
          </cell>
        </row>
        <row r="206">
          <cell r="B206" t="str">
            <v>4.1.3  -  Consumo    (Transp. Qd. 1.3.)</v>
          </cell>
          <cell r="G206">
            <v>573.52042637185912</v>
          </cell>
          <cell r="H206">
            <v>1000.1984702424224</v>
          </cell>
          <cell r="I206">
            <v>1063.363142658214</v>
          </cell>
          <cell r="J206">
            <v>1070.4871072391923</v>
          </cell>
          <cell r="K206">
            <v>1070.4871072391923</v>
          </cell>
          <cell r="L206">
            <v>1070.4871072391923</v>
          </cell>
          <cell r="M206">
            <v>1061.9384195958114</v>
          </cell>
          <cell r="N206">
            <v>1061.9384195958114</v>
          </cell>
          <cell r="O206">
            <v>1063.363142658214</v>
          </cell>
          <cell r="P206">
            <v>1061.9384195958114</v>
          </cell>
          <cell r="Q206">
            <v>1061.9384195958114</v>
          </cell>
          <cell r="R206">
            <v>1062.2926549056228</v>
          </cell>
          <cell r="S206">
            <v>1062.2926549056228</v>
          </cell>
          <cell r="T206">
            <v>1062.2926549056228</v>
          </cell>
          <cell r="U206">
            <v>1062.2926549056228</v>
          </cell>
          <cell r="V206">
            <v>1063.7174592493147</v>
          </cell>
          <cell r="W206">
            <v>1070.8418276591092</v>
          </cell>
          <cell r="X206">
            <v>1070.8418276591092</v>
          </cell>
          <cell r="Y206">
            <v>1070.8418276591092</v>
          </cell>
          <cell r="Z206">
            <v>1070.8418276591092</v>
          </cell>
          <cell r="AA206">
            <v>20755.915571539779</v>
          </cell>
        </row>
        <row r="207">
          <cell r="B207" t="str">
            <v>4.1.4  -  Transportes    (Transp. Qd. 1.3.)</v>
          </cell>
          <cell r="G207">
            <v>113.2325</v>
          </cell>
          <cell r="H207">
            <v>190.96999999999997</v>
          </cell>
          <cell r="I207">
            <v>200.06899999999999</v>
          </cell>
          <cell r="J207">
            <v>200.06899999999999</v>
          </cell>
          <cell r="K207">
            <v>200.06899999999999</v>
          </cell>
          <cell r="L207">
            <v>200.06899999999999</v>
          </cell>
          <cell r="M207">
            <v>200.06899999999999</v>
          </cell>
          <cell r="N207">
            <v>200.06899999999999</v>
          </cell>
          <cell r="O207">
            <v>200.06899999999999</v>
          </cell>
          <cell r="P207">
            <v>200.06899999999999</v>
          </cell>
          <cell r="Q207">
            <v>200.06899999999999</v>
          </cell>
          <cell r="R207">
            <v>200.06899999999999</v>
          </cell>
          <cell r="S207">
            <v>200.06899999999999</v>
          </cell>
          <cell r="T207">
            <v>200.06899999999999</v>
          </cell>
          <cell r="U207">
            <v>200.06899999999999</v>
          </cell>
          <cell r="V207">
            <v>200.06899999999999</v>
          </cell>
          <cell r="W207">
            <v>200.06899999999999</v>
          </cell>
          <cell r="X207">
            <v>200.06899999999999</v>
          </cell>
          <cell r="Y207">
            <v>200.06899999999999</v>
          </cell>
          <cell r="Z207">
            <v>200.06899999999999</v>
          </cell>
          <cell r="AA207">
            <v>3905.4444999999996</v>
          </cell>
        </row>
        <row r="208">
          <cell r="B208" t="str">
            <v>4.1.5  -  Diversas    (Transp. Qd. 1.3.)</v>
          </cell>
          <cell r="G208">
            <v>1240.2</v>
          </cell>
          <cell r="H208">
            <v>1314.6</v>
          </cell>
          <cell r="I208">
            <v>1314.6</v>
          </cell>
          <cell r="J208">
            <v>1314.6</v>
          </cell>
          <cell r="K208">
            <v>1314.6</v>
          </cell>
          <cell r="L208">
            <v>1314.6</v>
          </cell>
          <cell r="M208">
            <v>1314.6</v>
          </cell>
          <cell r="N208">
            <v>1314.6</v>
          </cell>
          <cell r="O208">
            <v>1314.6</v>
          </cell>
          <cell r="P208">
            <v>1314.6</v>
          </cell>
          <cell r="Q208">
            <v>1314.6</v>
          </cell>
          <cell r="R208">
            <v>1314.6</v>
          </cell>
          <cell r="S208">
            <v>1314.6</v>
          </cell>
          <cell r="T208">
            <v>1314.6</v>
          </cell>
          <cell r="U208">
            <v>1314.6</v>
          </cell>
          <cell r="V208">
            <v>1314.6</v>
          </cell>
          <cell r="W208">
            <v>1314.6</v>
          </cell>
          <cell r="X208">
            <v>1314.6</v>
          </cell>
          <cell r="Y208">
            <v>1314.6</v>
          </cell>
          <cell r="Z208">
            <v>1314.6</v>
          </cell>
          <cell r="AA208">
            <v>26217.599999999991</v>
          </cell>
        </row>
        <row r="209">
          <cell r="B209" t="str">
            <v>4.1.6  -  Depreciação/Amortização    (Transp. Qd. 1.3.)</v>
          </cell>
          <cell r="G209">
            <v>3680.2055671792796</v>
          </cell>
          <cell r="H209">
            <v>6889.1986638878861</v>
          </cell>
          <cell r="I209">
            <v>8886.8046309360252</v>
          </cell>
          <cell r="J209">
            <v>11232.424313459311</v>
          </cell>
          <cell r="K209">
            <v>13341.787949021662</v>
          </cell>
          <cell r="L209">
            <v>16197.406827367984</v>
          </cell>
          <cell r="M209">
            <v>17383.994013231531</v>
          </cell>
          <cell r="N209">
            <v>18307.97786154905</v>
          </cell>
          <cell r="O209">
            <v>19540.875109391334</v>
          </cell>
          <cell r="P209">
            <v>21081.576914309509</v>
          </cell>
          <cell r="Q209">
            <v>22457.060029408189</v>
          </cell>
          <cell r="R209">
            <v>24341.389737393125</v>
          </cell>
          <cell r="S209">
            <v>24612.443929906258</v>
          </cell>
          <cell r="T209">
            <v>26397.251001803801</v>
          </cell>
          <cell r="U209">
            <v>29418.364779640469</v>
          </cell>
          <cell r="V209">
            <v>34530.154452350682</v>
          </cell>
          <cell r="W209">
            <v>39153.558142554415</v>
          </cell>
          <cell r="X209">
            <v>54526.816178887908</v>
          </cell>
          <cell r="Y209">
            <v>73331.457474645184</v>
          </cell>
          <cell r="Z209">
            <v>121203.43243164844</v>
          </cell>
          <cell r="AA209">
            <v>586514.18000857206</v>
          </cell>
        </row>
        <row r="210">
          <cell r="B210" t="str">
            <v>4.1.7  -  Seguros    (transp. Qd 1.3.)</v>
          </cell>
          <cell r="G210">
            <v>1572.2555341605957</v>
          </cell>
          <cell r="H210">
            <v>1357.2721863986244</v>
          </cell>
          <cell r="I210">
            <v>1484.145354189925</v>
          </cell>
          <cell r="J210">
            <v>1515.0740713628129</v>
          </cell>
          <cell r="K210">
            <v>1280.8352708394443</v>
          </cell>
          <cell r="L210">
            <v>1288.4964834817656</v>
          </cell>
          <cell r="M210">
            <v>1265.9150702698328</v>
          </cell>
          <cell r="N210">
            <v>1240.0237973062001</v>
          </cell>
          <cell r="O210">
            <v>1303.8052461122193</v>
          </cell>
          <cell r="P210">
            <v>1363.4311866533642</v>
          </cell>
          <cell r="Q210">
            <v>1298.5233789601659</v>
          </cell>
          <cell r="R210">
            <v>1369.6659178319169</v>
          </cell>
          <cell r="S210">
            <v>1385.4114292480403</v>
          </cell>
          <cell r="T210">
            <v>1333.3373709021025</v>
          </cell>
          <cell r="U210">
            <v>1485.8900122593996</v>
          </cell>
          <cell r="V210">
            <v>1516.6285532116285</v>
          </cell>
          <cell r="W210">
            <v>1481.7743987279027</v>
          </cell>
          <cell r="X210">
            <v>1748.8042314456668</v>
          </cell>
          <cell r="Y210">
            <v>1790.3355609259681</v>
          </cell>
          <cell r="Z210">
            <v>1649.00088437818</v>
          </cell>
          <cell r="AA210">
            <v>28730.625938665751</v>
          </cell>
        </row>
        <row r="211">
          <cell r="B211" t="str">
            <v xml:space="preserve">4.1.8  -  Garantias  (transp. Qd 1.3.)  </v>
          </cell>
          <cell r="G211">
            <v>392.96588618225434</v>
          </cell>
          <cell r="H211">
            <v>373.8210520013962</v>
          </cell>
          <cell r="I211">
            <v>361.61003771716526</v>
          </cell>
          <cell r="J211">
            <v>350.18466787036959</v>
          </cell>
          <cell r="K211">
            <v>339.92036181568318</v>
          </cell>
          <cell r="L211">
            <v>334.08814005272069</v>
          </cell>
          <cell r="M211">
            <v>328.50568807647818</v>
          </cell>
          <cell r="N211">
            <v>325.0540499857126</v>
          </cell>
          <cell r="O211">
            <v>321.63730896517745</v>
          </cell>
          <cell r="P211">
            <v>317.71394841231114</v>
          </cell>
          <cell r="Q211">
            <v>313.54292345409914</v>
          </cell>
          <cell r="R211">
            <v>307.41671996772089</v>
          </cell>
          <cell r="S211">
            <v>302.68010544299455</v>
          </cell>
          <cell r="T211">
            <v>298.62905391796221</v>
          </cell>
          <cell r="U211">
            <v>294.37065378005843</v>
          </cell>
          <cell r="V211">
            <v>287.62503634733855</v>
          </cell>
          <cell r="W211">
            <v>281.01407002078753</v>
          </cell>
          <cell r="X211">
            <v>276.81778683982918</v>
          </cell>
          <cell r="Y211">
            <v>266.7725520207444</v>
          </cell>
          <cell r="Z211">
            <v>256.61314753022089</v>
          </cell>
          <cell r="AA211">
            <v>6330.9831904010234</v>
          </cell>
        </row>
        <row r="212">
          <cell r="B212" t="str">
            <v xml:space="preserve">4.1.9  -  Parc.Variável da Concessão   </v>
          </cell>
          <cell r="G212">
            <v>1298.6933600720272</v>
          </cell>
          <cell r="H212">
            <v>2216.004118623433</v>
          </cell>
          <cell r="I212">
            <v>2518.9130187720516</v>
          </cell>
          <cell r="J212">
            <v>2582.4333540064863</v>
          </cell>
          <cell r="K212">
            <v>2748.9435433163253</v>
          </cell>
          <cell r="L212">
            <v>2882.7019676884684</v>
          </cell>
          <cell r="M212">
            <v>2977.4799589341446</v>
          </cell>
          <cell r="N212">
            <v>3075.3340238546539</v>
          </cell>
          <cell r="O212">
            <v>3169.001436221612</v>
          </cell>
          <cell r="P212">
            <v>3265.5438551513403</v>
          </cell>
          <cell r="Q212">
            <v>3365.0516508073288</v>
          </cell>
          <cell r="R212">
            <v>3467.5864052860156</v>
          </cell>
          <cell r="S212">
            <v>3573.3311690686623</v>
          </cell>
          <cell r="T212">
            <v>3664.5187957895996</v>
          </cell>
          <cell r="U212">
            <v>3758.0575765274143</v>
          </cell>
          <cell r="V212">
            <v>3853.9753803100575</v>
          </cell>
          <cell r="W212">
            <v>4041.851577141786</v>
          </cell>
          <cell r="X212">
            <v>4145.3146536004042</v>
          </cell>
          <cell r="Y212">
            <v>4251.496122825959</v>
          </cell>
          <cell r="Z212">
            <v>4360.3380047144983</v>
          </cell>
          <cell r="AA212">
            <v>65216.569972712256</v>
          </cell>
        </row>
        <row r="213">
          <cell r="B213" t="str">
            <v xml:space="preserve">4.1.10 - Parcela Fixa da Concessão   </v>
          </cell>
          <cell r="G213">
            <v>3388</v>
          </cell>
          <cell r="H213">
            <v>1848</v>
          </cell>
          <cell r="I213">
            <v>1848</v>
          </cell>
          <cell r="J213">
            <v>1792.6268635356687</v>
          </cell>
          <cell r="K213">
            <v>1848</v>
          </cell>
          <cell r="L213">
            <v>1848</v>
          </cell>
          <cell r="M213">
            <v>1848</v>
          </cell>
          <cell r="N213">
            <v>1848</v>
          </cell>
          <cell r="O213">
            <v>1848</v>
          </cell>
          <cell r="P213">
            <v>1848</v>
          </cell>
          <cell r="Q213">
            <v>1848</v>
          </cell>
          <cell r="R213">
            <v>1848</v>
          </cell>
          <cell r="S213">
            <v>1848</v>
          </cell>
          <cell r="T213">
            <v>1848</v>
          </cell>
          <cell r="U213">
            <v>1848</v>
          </cell>
          <cell r="V213">
            <v>1848</v>
          </cell>
          <cell r="W213">
            <v>1848</v>
          </cell>
          <cell r="X213">
            <v>1848</v>
          </cell>
          <cell r="Y213">
            <v>1848</v>
          </cell>
          <cell r="Z213">
            <v>1848</v>
          </cell>
          <cell r="AA213">
            <v>38444.626863535668</v>
          </cell>
        </row>
        <row r="214">
          <cell r="B214" t="str">
            <v>5 -  RESULTADO BRUTO OPERACIONAL     (3 - 4)</v>
          </cell>
          <cell r="G214">
            <v>10267.23264664652</v>
          </cell>
          <cell r="H214">
            <v>32351.465212931238</v>
          </cell>
          <cell r="I214">
            <v>37334.385911900805</v>
          </cell>
          <cell r="J214">
            <v>33684.526777486564</v>
          </cell>
          <cell r="K214">
            <v>35384.284722934324</v>
          </cell>
          <cell r="L214">
            <v>37284.303183176176</v>
          </cell>
          <cell r="M214">
            <v>39090.879748939486</v>
          </cell>
          <cell r="N214">
            <v>41069.538889321426</v>
          </cell>
          <cell r="O214">
            <v>42495.303147804909</v>
          </cell>
          <cell r="P214">
            <v>43763.028784551912</v>
          </cell>
          <cell r="Q214">
            <v>45391.314909829918</v>
          </cell>
          <cell r="R214">
            <v>46452.296321664042</v>
          </cell>
          <cell r="S214">
            <v>49262.615599783392</v>
          </cell>
          <cell r="T214">
            <v>50210.380592205016</v>
          </cell>
          <cell r="U214">
            <v>49733.546842135744</v>
          </cell>
          <cell r="V214">
            <v>47238.019143277663</v>
          </cell>
          <cell r="W214">
            <v>47883.19586362745</v>
          </cell>
          <cell r="X214">
            <v>35281.303581827277</v>
          </cell>
          <cell r="Y214">
            <v>19301.360490873209</v>
          </cell>
          <cell r="Z214">
            <v>-25470.90756923586</v>
          </cell>
          <cell r="AA214">
            <v>718008.07480168086</v>
          </cell>
        </row>
        <row r="215">
          <cell r="B215" t="str">
            <v>6 -  RESULTADO FINANCEIRO    (6.1)</v>
          </cell>
          <cell r="G215">
            <v>107.18821555385382</v>
          </cell>
          <cell r="H215">
            <v>183.10291300138854</v>
          </cell>
          <cell r="I215">
            <v>208.46688449711459</v>
          </cell>
          <cell r="J215">
            <v>220.56451528308182</v>
          </cell>
          <cell r="K215">
            <v>227.76659332539296</v>
          </cell>
          <cell r="L215">
            <v>239.19883965833188</v>
          </cell>
          <cell r="M215">
            <v>246.87243755162834</v>
          </cell>
          <cell r="N215">
            <v>254.55208129012647</v>
          </cell>
          <cell r="O215">
            <v>263.03252819691238</v>
          </cell>
          <cell r="P215">
            <v>270.4647650304816</v>
          </cell>
          <cell r="Q215">
            <v>279.09381019346398</v>
          </cell>
          <cell r="R215">
            <v>287.75477888688692</v>
          </cell>
          <cell r="S215">
            <v>296.4529331038799</v>
          </cell>
          <cell r="T215">
            <v>303.66266038584894</v>
          </cell>
          <cell r="U215">
            <v>311.82048385962611</v>
          </cell>
          <cell r="V215">
            <v>319.34123166753585</v>
          </cell>
          <cell r="W215">
            <v>335.15981178545013</v>
          </cell>
          <cell r="X215">
            <v>343.84860356066372</v>
          </cell>
          <cell r="Y215">
            <v>352.54507236802482</v>
          </cell>
          <cell r="Z215">
            <v>361.99487808384293</v>
          </cell>
          <cell r="AA215">
            <v>5412.8840372835366</v>
          </cell>
        </row>
        <row r="216">
          <cell r="B216" t="str">
            <v>6.1 - Receitas    (Transp. Qd. 2B)</v>
          </cell>
          <cell r="G216">
            <v>107.18821555385382</v>
          </cell>
          <cell r="H216">
            <v>183.10291300138854</v>
          </cell>
          <cell r="I216">
            <v>208.46688449711459</v>
          </cell>
          <cell r="J216">
            <v>220.56451528308182</v>
          </cell>
          <cell r="K216">
            <v>227.76659332539296</v>
          </cell>
          <cell r="L216">
            <v>239.19883965833188</v>
          </cell>
          <cell r="M216">
            <v>246.87243755162834</v>
          </cell>
          <cell r="N216">
            <v>254.55208129012647</v>
          </cell>
          <cell r="O216">
            <v>263.03252819691238</v>
          </cell>
          <cell r="P216">
            <v>270.4647650304816</v>
          </cell>
          <cell r="Q216">
            <v>279.09381019346398</v>
          </cell>
          <cell r="R216">
            <v>287.75477888688692</v>
          </cell>
          <cell r="S216">
            <v>296.4529331038799</v>
          </cell>
          <cell r="T216">
            <v>303.66266038584894</v>
          </cell>
          <cell r="U216">
            <v>311.82048385962611</v>
          </cell>
          <cell r="V216">
            <v>319.34123166753585</v>
          </cell>
          <cell r="W216">
            <v>335.15981178545013</v>
          </cell>
          <cell r="X216">
            <v>343.84860356066372</v>
          </cell>
          <cell r="Y216">
            <v>352.54507236802482</v>
          </cell>
          <cell r="Z216">
            <v>361.99487808384293</v>
          </cell>
          <cell r="AA216">
            <v>5412.8840372835366</v>
          </cell>
        </row>
        <row r="217">
          <cell r="B217" t="str">
            <v>7 -  RESULTADO OPERACIONAL    (5 + 6)</v>
          </cell>
          <cell r="G217">
            <v>10374.420862200373</v>
          </cell>
          <cell r="H217">
            <v>32534.568125932627</v>
          </cell>
          <cell r="I217">
            <v>37542.852796397921</v>
          </cell>
          <cell r="J217">
            <v>33905.091292769648</v>
          </cell>
          <cell r="K217">
            <v>35612.05131625972</v>
          </cell>
          <cell r="L217">
            <v>37523.502022834509</v>
          </cell>
          <cell r="M217">
            <v>39337.75218649111</v>
          </cell>
          <cell r="N217">
            <v>41324.090970611549</v>
          </cell>
          <cell r="O217">
            <v>42758.335676001821</v>
          </cell>
          <cell r="P217">
            <v>44033.493549582396</v>
          </cell>
          <cell r="Q217">
            <v>45670.408720023384</v>
          </cell>
          <cell r="R217">
            <v>46740.051100550932</v>
          </cell>
          <cell r="S217">
            <v>49559.068532887271</v>
          </cell>
          <cell r="T217">
            <v>50514.043252590862</v>
          </cell>
          <cell r="U217">
            <v>50045.367325995372</v>
          </cell>
          <cell r="V217">
            <v>47557.360374945201</v>
          </cell>
          <cell r="W217">
            <v>48218.355675412902</v>
          </cell>
          <cell r="X217">
            <v>35625.152185387939</v>
          </cell>
          <cell r="Y217">
            <v>19653.905563241235</v>
          </cell>
          <cell r="Z217">
            <v>-25108.912691152018</v>
          </cell>
          <cell r="AA217">
            <v>723420.95883896435</v>
          </cell>
        </row>
        <row r="218">
          <cell r="B218" t="str">
            <v>8 -  RESULTADO NÃO OPERACIONAL    (Tr. item 2, Qd. 3A)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21923.624831272969</v>
          </cell>
          <cell r="AA218">
            <v>21923.624831272969</v>
          </cell>
        </row>
        <row r="219">
          <cell r="B219" t="str">
            <v>9 -  RESULTADO ANTES CONTRIBUIÇÃO SOCIAL   (7 + 8)</v>
          </cell>
          <cell r="G219">
            <v>10374.420862200373</v>
          </cell>
          <cell r="H219">
            <v>32534.568125932627</v>
          </cell>
          <cell r="I219">
            <v>37542.852796397921</v>
          </cell>
          <cell r="J219">
            <v>33905.091292769648</v>
          </cell>
          <cell r="K219">
            <v>35612.05131625972</v>
          </cell>
          <cell r="L219">
            <v>37523.502022834509</v>
          </cell>
          <cell r="M219">
            <v>39337.75218649111</v>
          </cell>
          <cell r="N219">
            <v>41324.090970611549</v>
          </cell>
          <cell r="O219">
            <v>42758.335676001821</v>
          </cell>
          <cell r="P219">
            <v>44033.493549582396</v>
          </cell>
          <cell r="Q219">
            <v>45670.408720023384</v>
          </cell>
          <cell r="R219">
            <v>46740.051100550932</v>
          </cell>
          <cell r="S219">
            <v>49559.068532887271</v>
          </cell>
          <cell r="T219">
            <v>50514.043252590862</v>
          </cell>
          <cell r="U219">
            <v>50045.367325995372</v>
          </cell>
          <cell r="V219">
            <v>47557.360374945201</v>
          </cell>
          <cell r="W219">
            <v>48218.355675412902</v>
          </cell>
          <cell r="X219">
            <v>35625.152185387939</v>
          </cell>
          <cell r="Y219">
            <v>19653.905563241235</v>
          </cell>
          <cell r="Z219">
            <v>-3185.2878598790485</v>
          </cell>
          <cell r="AA219">
            <v>745344.58367023733</v>
          </cell>
        </row>
        <row r="220">
          <cell r="B220" t="str">
            <v>10- CONTRIBUIÇÃO SOCIAL (Legislação vigente)</v>
          </cell>
          <cell r="G220">
            <v>829.95366897602946</v>
          </cell>
          <cell r="H220">
            <v>2602.7654500746103</v>
          </cell>
          <cell r="I220">
            <v>3003.4282237118323</v>
          </cell>
          <cell r="J220">
            <v>2712.4073034215712</v>
          </cell>
          <cell r="K220">
            <v>2848.9641053007763</v>
          </cell>
          <cell r="L220">
            <v>3001.8801618267589</v>
          </cell>
          <cell r="M220">
            <v>3147.0201749192884</v>
          </cell>
          <cell r="N220">
            <v>3305.9272776489229</v>
          </cell>
          <cell r="O220">
            <v>3420.6668540801465</v>
          </cell>
          <cell r="P220">
            <v>3522.6794839665918</v>
          </cell>
          <cell r="Q220">
            <v>3653.6326976018709</v>
          </cell>
          <cell r="R220">
            <v>3739.2040880440732</v>
          </cell>
          <cell r="S220">
            <v>3964.7254826309809</v>
          </cell>
          <cell r="T220">
            <v>4041.12346020727</v>
          </cell>
          <cell r="U220">
            <v>4003.6293860796281</v>
          </cell>
          <cell r="V220">
            <v>3804.5888299956155</v>
          </cell>
          <cell r="W220">
            <v>3857.4684540330336</v>
          </cell>
          <cell r="X220">
            <v>2850.0121748310362</v>
          </cell>
          <cell r="Y220">
            <v>1572.3124450593002</v>
          </cell>
          <cell r="Z220">
            <v>5.4679018181828667</v>
          </cell>
          <cell r="AA220">
            <v>59887.857624227523</v>
          </cell>
        </row>
        <row r="221">
          <cell r="B221" t="str">
            <v>11- RESULTADO ANTES IMPOSTO DE RENDA    (9 - 10)</v>
          </cell>
          <cell r="G221">
            <v>9544.4671932243436</v>
          </cell>
          <cell r="H221">
            <v>29931.802675858016</v>
          </cell>
          <cell r="I221">
            <v>34539.42457268609</v>
          </cell>
          <cell r="J221">
            <v>31192.683989348076</v>
          </cell>
          <cell r="K221">
            <v>32763.087210958944</v>
          </cell>
          <cell r="L221">
            <v>34521.621861007749</v>
          </cell>
          <cell r="M221">
            <v>36190.732011571825</v>
          </cell>
          <cell r="N221">
            <v>38018.163692962626</v>
          </cell>
          <cell r="O221">
            <v>39337.668821921674</v>
          </cell>
          <cell r="P221">
            <v>40510.814065615807</v>
          </cell>
          <cell r="Q221">
            <v>42016.776022421516</v>
          </cell>
          <cell r="R221">
            <v>43000.847012506856</v>
          </cell>
          <cell r="S221">
            <v>45594.343050256291</v>
          </cell>
          <cell r="T221">
            <v>46472.919792383589</v>
          </cell>
          <cell r="U221">
            <v>46041.737939915743</v>
          </cell>
          <cell r="V221">
            <v>43752.771544949588</v>
          </cell>
          <cell r="W221">
            <v>44360.887221379868</v>
          </cell>
          <cell r="X221">
            <v>32775.140010556905</v>
          </cell>
          <cell r="Y221">
            <v>18081.593118181936</v>
          </cell>
          <cell r="Z221">
            <v>-3190.7557616972313</v>
          </cell>
          <cell r="AA221">
            <v>685456.7260460098</v>
          </cell>
        </row>
        <row r="222">
          <cell r="B222" t="str">
            <v>12- IMPOSTO DE RENDA (Legislação vigente)</v>
          </cell>
          <cell r="G222">
            <v>2569.605215550092</v>
          </cell>
          <cell r="H222">
            <v>8109.642031483153</v>
          </cell>
          <cell r="I222">
            <v>9361.7131990994785</v>
          </cell>
          <cell r="J222">
            <v>8452.2728231924084</v>
          </cell>
          <cell r="K222">
            <v>8879.0128290649263</v>
          </cell>
          <cell r="L222">
            <v>9356.8755057086273</v>
          </cell>
          <cell r="M222">
            <v>9810.4380466227776</v>
          </cell>
          <cell r="N222">
            <v>10307.022742652887</v>
          </cell>
          <cell r="O222">
            <v>10665.583919000457</v>
          </cell>
          <cell r="P222">
            <v>10984.373387395597</v>
          </cell>
          <cell r="Q222">
            <v>11393.602180005842</v>
          </cell>
          <cell r="R222">
            <v>11661.012775137729</v>
          </cell>
          <cell r="S222">
            <v>12365.76713322182</v>
          </cell>
          <cell r="T222">
            <v>12604.510813147717</v>
          </cell>
          <cell r="U222">
            <v>12487.341831498841</v>
          </cell>
          <cell r="V222">
            <v>11865.3400937363</v>
          </cell>
          <cell r="W222">
            <v>12030.588918853227</v>
          </cell>
          <cell r="X222">
            <v>8882.288046346981</v>
          </cell>
          <cell r="Y222">
            <v>4889.4763908103123</v>
          </cell>
          <cell r="Z222">
            <v>-6.0378068181786375</v>
          </cell>
          <cell r="AA222">
            <v>186670.43007571099</v>
          </cell>
        </row>
        <row r="223">
          <cell r="B223" t="str">
            <v>13- RESULTADO DE EXERCÍCIO    (11 - 12)</v>
          </cell>
          <cell r="G223">
            <v>6974.8619776742516</v>
          </cell>
          <cell r="H223">
            <v>21822.160644374864</v>
          </cell>
          <cell r="I223">
            <v>25177.711373586611</v>
          </cell>
          <cell r="J223">
            <v>22740.411166155667</v>
          </cell>
          <cell r="K223">
            <v>23884.074381894017</v>
          </cell>
          <cell r="L223">
            <v>25164.746355299121</v>
          </cell>
          <cell r="M223">
            <v>26380.293964949047</v>
          </cell>
          <cell r="N223">
            <v>27711.140950309738</v>
          </cell>
          <cell r="O223">
            <v>28672.084902921219</v>
          </cell>
          <cell r="P223">
            <v>29526.44067822021</v>
          </cell>
          <cell r="Q223">
            <v>30623.173842415672</v>
          </cell>
          <cell r="R223">
            <v>31339.834237369127</v>
          </cell>
          <cell r="S223">
            <v>33228.575917034468</v>
          </cell>
          <cell r="T223">
            <v>33868.408979235872</v>
          </cell>
          <cell r="U223">
            <v>33554.396108416899</v>
          </cell>
          <cell r="V223">
            <v>31887.431451213288</v>
          </cell>
          <cell r="W223">
            <v>32330.29830252664</v>
          </cell>
          <cell r="X223">
            <v>23892.851964209924</v>
          </cell>
          <cell r="Y223">
            <v>13192.116727371624</v>
          </cell>
          <cell r="Z223">
            <v>-3184.7179548790527</v>
          </cell>
          <cell r="AA223">
            <v>498786.29597029882</v>
          </cell>
        </row>
        <row r="224">
          <cell r="B224" t="str">
            <v>Obs.: este demonstrativo de resultados retrata o projeto original mais os fatores de desequilibrio do contrato original</v>
          </cell>
        </row>
        <row r="226">
          <cell r="B226" t="str">
            <v>DEMONSTRATIVO DE RESULTADOS COM FATORES DE DESEQUILIBRIO NA EXTENSÃO DO PERIODO CONTRATUAL (MIlhares de Reais)</v>
          </cell>
        </row>
        <row r="228">
          <cell r="B228" t="str">
            <v>DISCRIMINAÇÃO</v>
          </cell>
          <cell r="G228">
            <v>21</v>
          </cell>
          <cell r="H228">
            <v>22</v>
          </cell>
          <cell r="I228">
            <v>23</v>
          </cell>
          <cell r="J228">
            <v>24</v>
          </cell>
          <cell r="K228">
            <v>25</v>
          </cell>
          <cell r="L228">
            <v>26</v>
          </cell>
          <cell r="M228">
            <v>27</v>
          </cell>
          <cell r="N228">
            <v>28</v>
          </cell>
          <cell r="O228">
            <v>29</v>
          </cell>
          <cell r="P228">
            <v>30</v>
          </cell>
          <cell r="Q228">
            <v>31</v>
          </cell>
          <cell r="R228">
            <v>32</v>
          </cell>
          <cell r="S228">
            <v>33</v>
          </cell>
          <cell r="T228">
            <v>34</v>
          </cell>
          <cell r="U228">
            <v>35</v>
          </cell>
          <cell r="V228">
            <v>36</v>
          </cell>
          <cell r="W228">
            <v>37</v>
          </cell>
          <cell r="X228">
            <v>38</v>
          </cell>
          <cell r="Y228">
            <v>39</v>
          </cell>
          <cell r="Z228">
            <v>40</v>
          </cell>
          <cell r="AA228" t="str">
            <v>TOTAL</v>
          </cell>
        </row>
        <row r="229">
          <cell r="B229" t="str">
            <v>1 -  RECEITA BRUTA    (1.1)</v>
          </cell>
          <cell r="G229">
            <v>148502.93036300014</v>
          </cell>
          <cell r="H229">
            <v>152334.30596636553</v>
          </cell>
          <cell r="I229">
            <v>156264.53106029777</v>
          </cell>
          <cell r="J229">
            <v>160296.15596165348</v>
          </cell>
          <cell r="K229">
            <v>164431.79678546413</v>
          </cell>
          <cell r="L229">
            <v>168674.1371425291</v>
          </cell>
          <cell r="M229">
            <v>173025.92988080636</v>
          </cell>
          <cell r="N229">
            <v>177489.99887173116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1301019.7860318476</v>
          </cell>
        </row>
        <row r="230">
          <cell r="B230" t="str">
            <v>1.1 - Operacionais    (1.1.1 + 1.1.2)</v>
          </cell>
          <cell r="G230">
            <v>148502.93036300014</v>
          </cell>
          <cell r="H230">
            <v>152334.30596636553</v>
          </cell>
          <cell r="I230">
            <v>156264.53106029777</v>
          </cell>
          <cell r="J230">
            <v>160296.15596165348</v>
          </cell>
          <cell r="K230">
            <v>164431.79678546413</v>
          </cell>
          <cell r="L230">
            <v>168674.1371425291</v>
          </cell>
          <cell r="M230">
            <v>173025.92988080636</v>
          </cell>
          <cell r="N230">
            <v>177489.99887173116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1301019.7860318476</v>
          </cell>
        </row>
        <row r="231">
          <cell r="B231" t="str">
            <v>1.1.1 - Receitas de  Pedágios    (Transp. Qd.2.1.1.2)</v>
          </cell>
          <cell r="G231">
            <v>148415.82140000002</v>
          </cell>
          <cell r="H231">
            <v>152244.94959212001</v>
          </cell>
          <cell r="I231">
            <v>156172.86929159673</v>
          </cell>
          <cell r="J231">
            <v>160202.12931931994</v>
          </cell>
          <cell r="K231">
            <v>164335.34425575839</v>
          </cell>
          <cell r="L231">
            <v>168575.19613755695</v>
          </cell>
          <cell r="M231">
            <v>172924.43619790592</v>
          </cell>
          <cell r="N231">
            <v>177385.88665181189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1300256.6328460698</v>
          </cell>
        </row>
        <row r="232">
          <cell r="B232" t="str">
            <v>1.1.2 - Outras Receitas Operacionais    (calculado 2.1.2.)</v>
          </cell>
          <cell r="G232">
            <v>87.108963000111373</v>
          </cell>
          <cell r="H232">
            <v>89.356374245514246</v>
          </cell>
          <cell r="I232">
            <v>91.66176870104853</v>
          </cell>
          <cell r="J232">
            <v>94.026642333535591</v>
          </cell>
          <cell r="K232">
            <v>96.452529705740801</v>
          </cell>
          <cell r="L232">
            <v>98.941004972148917</v>
          </cell>
          <cell r="M232">
            <v>101.49368290043036</v>
          </cell>
          <cell r="N232">
            <v>104.11221991926146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763.15318577779135</v>
          </cell>
        </row>
        <row r="233">
          <cell r="B233" t="str">
            <v>2 -  DEDUÇÕES DA RECEITA    (2.1)</v>
          </cell>
          <cell r="G233">
            <v>12845.503476399512</v>
          </cell>
          <cell r="H233">
            <v>13176.917466090619</v>
          </cell>
          <cell r="I233">
            <v>13516.881936715756</v>
          </cell>
          <cell r="J233">
            <v>13865.617490683027</v>
          </cell>
          <cell r="K233">
            <v>14223.350421942647</v>
          </cell>
          <cell r="L233">
            <v>14590.312862828769</v>
          </cell>
          <cell r="M233">
            <v>14966.742934689752</v>
          </cell>
          <cell r="N233">
            <v>15352.884902404747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112538.21149175482</v>
          </cell>
        </row>
        <row r="234">
          <cell r="B234" t="str">
            <v>2.1 - Tributos sobre Faturamento    (2.1.1+ .... + 2.1.4)</v>
          </cell>
          <cell r="G234">
            <v>12845.503476399512</v>
          </cell>
          <cell r="H234">
            <v>13176.917466090619</v>
          </cell>
          <cell r="I234">
            <v>13516.881936715756</v>
          </cell>
          <cell r="J234">
            <v>13865.617490683027</v>
          </cell>
          <cell r="K234">
            <v>14223.350421942647</v>
          </cell>
          <cell r="L234">
            <v>14590.312862828769</v>
          </cell>
          <cell r="M234">
            <v>14966.742934689752</v>
          </cell>
          <cell r="N234">
            <v>15352.884902404747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112538.21149175482</v>
          </cell>
        </row>
        <row r="235">
          <cell r="B235" t="str">
            <v>2.1.1 - I.S.S    (transp. Qd  1.3.)</v>
          </cell>
          <cell r="G235">
            <v>7425.1465181500071</v>
          </cell>
          <cell r="H235">
            <v>7616.7152983182768</v>
          </cell>
          <cell r="I235">
            <v>7813.2265530148889</v>
          </cell>
          <cell r="J235">
            <v>8014.8077980826747</v>
          </cell>
          <cell r="K235">
            <v>8221.589839273207</v>
          </cell>
          <cell r="L235">
            <v>8433.7068571264554</v>
          </cell>
          <cell r="M235">
            <v>8651.2964940403181</v>
          </cell>
          <cell r="N235">
            <v>8874.4999435865593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65050.989301592388</v>
          </cell>
        </row>
        <row r="236">
          <cell r="B236" t="str">
            <v>2.1.2 - Cofins    (transp. Qd 1.3.)</v>
          </cell>
          <cell r="G236">
            <v>4455.0879108900035</v>
          </cell>
          <cell r="H236">
            <v>4570.0291789909661</v>
          </cell>
          <cell r="I236">
            <v>4687.9359318089328</v>
          </cell>
          <cell r="J236">
            <v>4808.8846788496039</v>
          </cell>
          <cell r="K236">
            <v>4932.9539035639236</v>
          </cell>
          <cell r="L236">
            <v>5060.224114275873</v>
          </cell>
          <cell r="M236">
            <v>5190.7778964241907</v>
          </cell>
          <cell r="N236">
            <v>5324.6999661519349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39030.593580955428</v>
          </cell>
        </row>
        <row r="237">
          <cell r="B237" t="str">
            <v>2.1.3 - Pis / Pasep    (transp. Qd 1.3.)</v>
          </cell>
          <cell r="G237">
            <v>965.26904735950086</v>
          </cell>
          <cell r="H237">
            <v>990.17298878137592</v>
          </cell>
          <cell r="I237">
            <v>1015.7194518919355</v>
          </cell>
          <cell r="J237">
            <v>1041.9250137507477</v>
          </cell>
          <cell r="K237">
            <v>1068.8066791055169</v>
          </cell>
          <cell r="L237">
            <v>1096.3818914264391</v>
          </cell>
          <cell r="M237">
            <v>1124.6685442252412</v>
          </cell>
          <cell r="N237">
            <v>1153.6849926662526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8456.6286092070113</v>
          </cell>
        </row>
        <row r="238">
          <cell r="B238" t="str">
            <v>2.1.4 - CPMF    (transp Qd 1.3.)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B239" t="str">
            <v>3 -  RECEITA LIQUIDA    (1 - 2)</v>
          </cell>
          <cell r="G239">
            <v>135657.42688660062</v>
          </cell>
          <cell r="H239">
            <v>139157.38850027492</v>
          </cell>
          <cell r="I239">
            <v>142747.649123582</v>
          </cell>
          <cell r="J239">
            <v>146430.53847097047</v>
          </cell>
          <cell r="K239">
            <v>150208.44636352148</v>
          </cell>
          <cell r="L239">
            <v>154083.82427970032</v>
          </cell>
          <cell r="M239">
            <v>158059.18694611662</v>
          </cell>
          <cell r="N239">
            <v>162137.11396932643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1188481.5745400928</v>
          </cell>
        </row>
        <row r="240">
          <cell r="B240" t="str">
            <v>4 -  DESPESAS    (4.1)</v>
          </cell>
          <cell r="G240">
            <v>34071.369898654368</v>
          </cell>
          <cell r="H240">
            <v>34205.7935170985</v>
          </cell>
          <cell r="I240">
            <v>34343.685264898479</v>
          </cell>
          <cell r="J240">
            <v>34485.134619791708</v>
          </cell>
          <cell r="K240">
            <v>34630.233368041176</v>
          </cell>
          <cell r="L240">
            <v>34779.075663995485</v>
          </cell>
          <cell r="M240">
            <v>34931.758091185409</v>
          </cell>
          <cell r="N240">
            <v>35088.379724996834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276535.43014866189</v>
          </cell>
        </row>
        <row r="241">
          <cell r="B241" t="str">
            <v>4.1 - Operacionais    (4.1.1+ .... + 4.1.10)</v>
          </cell>
          <cell r="G241">
            <v>34071.369898654368</v>
          </cell>
          <cell r="H241">
            <v>34205.7935170985</v>
          </cell>
          <cell r="I241">
            <v>34343.685264898479</v>
          </cell>
          <cell r="J241">
            <v>34485.134619791708</v>
          </cell>
          <cell r="K241">
            <v>34630.233368041176</v>
          </cell>
          <cell r="L241">
            <v>34779.075663995485</v>
          </cell>
          <cell r="M241">
            <v>34931.758091185409</v>
          </cell>
          <cell r="N241">
            <v>35088.379724996834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276535.43014866189</v>
          </cell>
        </row>
        <row r="242">
          <cell r="B242" t="str">
            <v>4.1.1  -  Pessoal e Administradores    (Transp. Qd. 1.3.)</v>
          </cell>
          <cell r="G242">
            <v>18979.733588298932</v>
          </cell>
          <cell r="H242">
            <v>18979.733588298932</v>
          </cell>
          <cell r="I242">
            <v>18979.733588298932</v>
          </cell>
          <cell r="J242">
            <v>18979.733588298932</v>
          </cell>
          <cell r="K242">
            <v>18979.733588298932</v>
          </cell>
          <cell r="L242">
            <v>18979.733588298932</v>
          </cell>
          <cell r="M242">
            <v>18979.733588298932</v>
          </cell>
          <cell r="N242">
            <v>18979.733588298932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151837.86870639145</v>
          </cell>
        </row>
        <row r="243">
          <cell r="B243" t="str">
            <v>4.1.2  -  Conservação de Rotina    (Transp. Qd. 1.3.)</v>
          </cell>
          <cell r="G243">
            <v>6812.7863690472386</v>
          </cell>
          <cell r="H243">
            <v>6812.7863690472386</v>
          </cell>
          <cell r="I243">
            <v>6812.7863690472386</v>
          </cell>
          <cell r="J243">
            <v>6812.7863690472386</v>
          </cell>
          <cell r="K243">
            <v>6812.7863690472386</v>
          </cell>
          <cell r="L243">
            <v>6812.7863690472386</v>
          </cell>
          <cell r="M243">
            <v>6812.7863690472386</v>
          </cell>
          <cell r="N243">
            <v>6812.7863690472386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54502.290952377902</v>
          </cell>
        </row>
        <row r="244">
          <cell r="B244" t="str">
            <v>4.1.3  -  Consumo    (Transp. Qd. 1.3.)</v>
          </cell>
          <cell r="G244">
            <v>1070.8418276591092</v>
          </cell>
          <cell r="H244">
            <v>1070.8418276591092</v>
          </cell>
          <cell r="I244">
            <v>1070.8418276591092</v>
          </cell>
          <cell r="J244">
            <v>1070.8418276591092</v>
          </cell>
          <cell r="K244">
            <v>1070.8418276591092</v>
          </cell>
          <cell r="L244">
            <v>1070.8418276591092</v>
          </cell>
          <cell r="M244">
            <v>1070.8418276591092</v>
          </cell>
          <cell r="N244">
            <v>1070.8418276591092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8566.7346212728735</v>
          </cell>
        </row>
        <row r="245">
          <cell r="B245" t="str">
            <v>4.1.4  -  Transportes    (Transp. Qd. 1.3.)</v>
          </cell>
          <cell r="G245">
            <v>200.06899999999999</v>
          </cell>
          <cell r="H245">
            <v>200.06899999999999</v>
          </cell>
          <cell r="I245">
            <v>200.06899999999999</v>
          </cell>
          <cell r="J245">
            <v>200.06899999999999</v>
          </cell>
          <cell r="K245">
            <v>200.06899999999999</v>
          </cell>
          <cell r="L245">
            <v>200.06899999999999</v>
          </cell>
          <cell r="M245">
            <v>200.06899999999999</v>
          </cell>
          <cell r="N245">
            <v>200.06899999999999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1600.5519999999999</v>
          </cell>
        </row>
        <row r="246">
          <cell r="B246" t="str">
            <v>4.1.5  -  Diversas    (Transp. Qd. 1.3.)</v>
          </cell>
          <cell r="G246">
            <v>1314.6</v>
          </cell>
          <cell r="H246">
            <v>1314.6</v>
          </cell>
          <cell r="I246">
            <v>1314.6</v>
          </cell>
          <cell r="J246">
            <v>1314.6</v>
          </cell>
          <cell r="K246">
            <v>1314.6</v>
          </cell>
          <cell r="L246">
            <v>1314.6</v>
          </cell>
          <cell r="M246">
            <v>1314.6</v>
          </cell>
          <cell r="N246">
            <v>1314.6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10516.800000000001</v>
          </cell>
        </row>
        <row r="247">
          <cell r="B247" t="str">
            <v>4.1.6  -  Depreciação/Amortização    (Transp. Qd. 1.3.)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B248" t="str">
            <v>4.1.7  -  Seguros    (transp. Qd 1.3.)</v>
          </cell>
          <cell r="G248">
            <v>1102.5086932026952</v>
          </cell>
          <cell r="H248">
            <v>1121.4554912811413</v>
          </cell>
          <cell r="I248">
            <v>1140.8911167500119</v>
          </cell>
          <cell r="J248">
            <v>1160.8281813559788</v>
          </cell>
          <cell r="K248">
            <v>1181.27962222878</v>
          </cell>
          <cell r="L248">
            <v>1202.2587102760995</v>
          </cell>
          <cell r="M248">
            <v>1223.7790587950394</v>
          </cell>
          <cell r="N248">
            <v>1245.8546323057685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9378.855506195514</v>
          </cell>
        </row>
        <row r="249">
          <cell r="B249" t="str">
            <v xml:space="preserve">4.1.8  -  Garantias  (transp. Qd 1.3.)  </v>
          </cell>
          <cell r="G249">
            <v>135.74250955639192</v>
          </cell>
          <cell r="H249">
            <v>136.27806182110956</v>
          </cell>
          <cell r="I249">
            <v>136.82743133425689</v>
          </cell>
          <cell r="J249">
            <v>137.39097458084345</v>
          </cell>
          <cell r="K249">
            <v>137.96905724319194</v>
          </cell>
          <cell r="L249">
            <v>138.56205443822901</v>
          </cell>
          <cell r="M249">
            <v>139.17035096089805</v>
          </cell>
          <cell r="N249">
            <v>139.79434153385193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1101.7347814687728</v>
          </cell>
        </row>
        <row r="250">
          <cell r="B250" t="str">
            <v xml:space="preserve">4.1.9  -  Parc.Variável da Concessão   </v>
          </cell>
          <cell r="G250">
            <v>4455.0879108900035</v>
          </cell>
          <cell r="H250">
            <v>4570.0291789909661</v>
          </cell>
          <cell r="I250">
            <v>4687.9359318089328</v>
          </cell>
          <cell r="J250">
            <v>4808.8846788496039</v>
          </cell>
          <cell r="K250">
            <v>4932.9539035639236</v>
          </cell>
          <cell r="L250">
            <v>5060.224114275873</v>
          </cell>
          <cell r="M250">
            <v>5190.7778964241907</v>
          </cell>
          <cell r="N250">
            <v>5324.6999661519349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39030.593580955428</v>
          </cell>
        </row>
        <row r="251">
          <cell r="B251" t="str">
            <v xml:space="preserve">4.1.10 - Parcela Fixa da Concessão  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B252" t="str">
            <v>5 -  RESULTADO BRUTO OPERACIONAL     (3 - 4)</v>
          </cell>
          <cell r="G252">
            <v>101586.05698794624</v>
          </cell>
          <cell r="H252">
            <v>104951.59498317642</v>
          </cell>
          <cell r="I252">
            <v>108403.96385868352</v>
          </cell>
          <cell r="J252">
            <v>111945.40385117877</v>
          </cell>
          <cell r="K252">
            <v>115578.21299548031</v>
          </cell>
          <cell r="L252">
            <v>119304.74861570483</v>
          </cell>
          <cell r="M252">
            <v>123127.4288549312</v>
          </cell>
          <cell r="N252">
            <v>127048.73424432959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911946.14439143101</v>
          </cell>
        </row>
        <row r="253">
          <cell r="B253" t="str">
            <v>6 -  RESULTADO FINANCEIRO    (6.1)</v>
          </cell>
          <cell r="G253">
            <v>371.35636345398524</v>
          </cell>
          <cell r="H253">
            <v>380.93735763109805</v>
          </cell>
          <cell r="I253">
            <v>390.76554145798042</v>
          </cell>
          <cell r="J253">
            <v>400.84729242759636</v>
          </cell>
          <cell r="K253">
            <v>411.18915257222835</v>
          </cell>
          <cell r="L253">
            <v>421.79783270859184</v>
          </cell>
          <cell r="M253">
            <v>432.68021679247346</v>
          </cell>
          <cell r="N253">
            <v>443.84336638571926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3253.4171234296728</v>
          </cell>
        </row>
        <row r="254">
          <cell r="B254" t="str">
            <v>6.1 - Receitas    (Transp. Qd. 2B)</v>
          </cell>
          <cell r="G254">
            <v>371.35636345398524</v>
          </cell>
          <cell r="H254">
            <v>380.93735763109805</v>
          </cell>
          <cell r="I254">
            <v>390.76554145798042</v>
          </cell>
          <cell r="J254">
            <v>400.84729242759636</v>
          </cell>
          <cell r="K254">
            <v>411.18915257222835</v>
          </cell>
          <cell r="L254">
            <v>421.79783270859184</v>
          </cell>
          <cell r="M254">
            <v>432.68021679247346</v>
          </cell>
          <cell r="N254">
            <v>443.84336638571926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3253.4171234296728</v>
          </cell>
        </row>
        <row r="255">
          <cell r="B255" t="str">
            <v>7 -  RESULTADO OPERACIONAL    (5 + 6)</v>
          </cell>
          <cell r="G255">
            <v>101957.41335140023</v>
          </cell>
          <cell r="H255">
            <v>105332.53234080752</v>
          </cell>
          <cell r="I255">
            <v>108794.7294001415</v>
          </cell>
          <cell r="J255">
            <v>112346.25114360637</v>
          </cell>
          <cell r="K255">
            <v>115989.40214805254</v>
          </cell>
          <cell r="L255">
            <v>119726.54644841341</v>
          </cell>
          <cell r="M255">
            <v>123560.10907172368</v>
          </cell>
          <cell r="N255">
            <v>127492.57761071531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915199.56151486072</v>
          </cell>
        </row>
        <row r="256">
          <cell r="B256" t="str">
            <v>8 -  RESULTADO NÃO OPERACIONAL    (Tr. item 2, Qd. 3A)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B257" t="str">
            <v>9 -  RESULTADO ANTES CONTRIBUIÇÃO SOCIAL   (7 + 8)</v>
          </cell>
          <cell r="G257">
            <v>101957.41335140023</v>
          </cell>
          <cell r="H257">
            <v>105332.53234080752</v>
          </cell>
          <cell r="I257">
            <v>108794.7294001415</v>
          </cell>
          <cell r="J257">
            <v>112346.25114360637</v>
          </cell>
          <cell r="K257">
            <v>115989.40214805254</v>
          </cell>
          <cell r="L257">
            <v>119726.54644841341</v>
          </cell>
          <cell r="M257">
            <v>123560.10907172368</v>
          </cell>
          <cell r="N257">
            <v>127492.57761071531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915199.56151486072</v>
          </cell>
        </row>
        <row r="258">
          <cell r="B258" t="str">
            <v>10- CONTRIBUIÇÃO SOCIAL (Legislação vigente)</v>
          </cell>
          <cell r="G258">
            <v>8156.593068112019</v>
          </cell>
          <cell r="H258">
            <v>8426.6025872646023</v>
          </cell>
          <cell r="I258">
            <v>8703.57835201132</v>
          </cell>
          <cell r="J258">
            <v>8987.7000914885102</v>
          </cell>
          <cell r="K258">
            <v>9279.1521718442036</v>
          </cell>
          <cell r="L258">
            <v>9578.1237158730728</v>
          </cell>
          <cell r="M258">
            <v>9884.8087257378938</v>
          </cell>
          <cell r="N258">
            <v>10199.406208857225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73215.964921188846</v>
          </cell>
        </row>
        <row r="259">
          <cell r="B259" t="str">
            <v>11- RESULTADO ANTES IMPOSTO DE RENDA    (9 - 10)</v>
          </cell>
          <cell r="G259">
            <v>93800.820283288209</v>
          </cell>
          <cell r="H259">
            <v>96905.929753542921</v>
          </cell>
          <cell r="I259">
            <v>100091.15104813018</v>
          </cell>
          <cell r="J259">
            <v>103358.55105211785</v>
          </cell>
          <cell r="K259">
            <v>106710.24997620833</v>
          </cell>
          <cell r="L259">
            <v>110148.42273254035</v>
          </cell>
          <cell r="M259">
            <v>113675.30034598579</v>
          </cell>
          <cell r="N259">
            <v>117293.17140185808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841983.59659367183</v>
          </cell>
        </row>
        <row r="260">
          <cell r="B260" t="str">
            <v>12- IMPOSTO DE RENDA (Legislação vigente)</v>
          </cell>
          <cell r="G260">
            <v>25465.353337850058</v>
          </cell>
          <cell r="H260">
            <v>26309.13308520188</v>
          </cell>
          <cell r="I260">
            <v>27174.682350035375</v>
          </cell>
          <cell r="J260">
            <v>28062.562785901588</v>
          </cell>
          <cell r="K260">
            <v>28973.350537013135</v>
          </cell>
          <cell r="L260">
            <v>29907.636612103353</v>
          </cell>
          <cell r="M260">
            <v>30866.02726793092</v>
          </cell>
          <cell r="N260">
            <v>31849.144402678827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228607.89037871512</v>
          </cell>
        </row>
        <row r="261">
          <cell r="B261" t="str">
            <v>13- RESULTADO DE EXERCÍCIO    (11 - 12)</v>
          </cell>
          <cell r="G261">
            <v>68335.466945438151</v>
          </cell>
          <cell r="H261">
            <v>70596.796668341034</v>
          </cell>
          <cell r="I261">
            <v>72916.468698094803</v>
          </cell>
          <cell r="J261">
            <v>75295.988266216271</v>
          </cell>
          <cell r="K261">
            <v>77736.8994391952</v>
          </cell>
          <cell r="L261">
            <v>80240.786120436998</v>
          </cell>
          <cell r="M261">
            <v>82809.273078054859</v>
          </cell>
          <cell r="N261">
            <v>85444.026999179259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613375.70621495671</v>
          </cell>
        </row>
        <row r="262">
          <cell r="B262" t="str">
            <v>Obs.: este demonstrativo de resultados retrata a extensão necessaria para o reestabelecimento do equilibrio do contrato original</v>
          </cell>
        </row>
        <row r="264">
          <cell r="B264" t="str">
            <v>FLUXO DE CAIXA COM FATORES DE DESEQUILIBRIO NO PERIODO CONTRATUAL (MIlhares de Reais)</v>
          </cell>
        </row>
        <row r="266">
          <cell r="B266" t="str">
            <v>DISCRIMINAÇÃO</v>
          </cell>
          <cell r="G266">
            <v>1</v>
          </cell>
          <cell r="H266">
            <v>2</v>
          </cell>
          <cell r="I266">
            <v>3</v>
          </cell>
          <cell r="J266">
            <v>4</v>
          </cell>
          <cell r="K266">
            <v>5</v>
          </cell>
          <cell r="L266">
            <v>6</v>
          </cell>
          <cell r="M266">
            <v>7</v>
          </cell>
          <cell r="N266">
            <v>8</v>
          </cell>
          <cell r="O266">
            <v>9</v>
          </cell>
          <cell r="P266">
            <v>10</v>
          </cell>
          <cell r="Q266">
            <v>11</v>
          </cell>
          <cell r="R266">
            <v>12</v>
          </cell>
          <cell r="S266">
            <v>13</v>
          </cell>
          <cell r="T266">
            <v>14</v>
          </cell>
          <cell r="U266">
            <v>15</v>
          </cell>
          <cell r="V266">
            <v>16</v>
          </cell>
          <cell r="W266">
            <v>17</v>
          </cell>
          <cell r="X266">
            <v>18</v>
          </cell>
          <cell r="Y266">
            <v>19</v>
          </cell>
          <cell r="Z266">
            <v>20</v>
          </cell>
          <cell r="AA266" t="str">
            <v>TOTAL</v>
          </cell>
        </row>
        <row r="267">
          <cell r="B267" t="str">
            <v xml:space="preserve">1.  INGRESSOS     (1.1.) </v>
          </cell>
          <cell r="G267">
            <v>43088.966884621434</v>
          </cell>
          <cell r="H267">
            <v>73582.626867115832</v>
          </cell>
          <cell r="I267">
            <v>83699.568576898848</v>
          </cell>
          <cell r="J267">
            <v>85823.517403499311</v>
          </cell>
          <cell r="K267">
            <v>91375.455946962902</v>
          </cell>
          <cell r="L267">
            <v>95839.787097229142</v>
          </cell>
          <cell r="M267">
            <v>99000.897523337437</v>
          </cell>
          <cell r="N267">
            <v>102264.43319351919</v>
          </cell>
          <cell r="O267">
            <v>105389.0956589994</v>
          </cell>
          <cell r="P267">
            <v>108608.42216529221</v>
          </cell>
          <cell r="Q267">
            <v>111927.66764355914</v>
          </cell>
          <cell r="R267">
            <v>115347.71747100454</v>
          </cell>
          <cell r="S267">
            <v>118874.67606829479</v>
          </cell>
          <cell r="T267">
            <v>121914.77703626605</v>
          </cell>
          <cell r="U267">
            <v>125034.06397465819</v>
          </cell>
          <cell r="V267">
            <v>128231.87800068523</v>
          </cell>
          <cell r="W267">
            <v>134503.13029036773</v>
          </cell>
          <cell r="X267">
            <v>137953.33998890733</v>
          </cell>
          <cell r="Y267">
            <v>141494.02549053985</v>
          </cell>
          <cell r="Z267">
            <v>167047.6217169594</v>
          </cell>
          <cell r="AA267">
            <v>2191001.6689987178</v>
          </cell>
        </row>
        <row r="268">
          <cell r="B268" t="str">
            <v>1.1.  RECEITAS     (1.1.1.+ ... + 1.1.4)</v>
          </cell>
          <cell r="G268">
            <v>43088.966884621434</v>
          </cell>
          <cell r="H268">
            <v>73582.626867115832</v>
          </cell>
          <cell r="I268">
            <v>83699.568576898848</v>
          </cell>
          <cell r="J268">
            <v>85823.517403499311</v>
          </cell>
          <cell r="K268">
            <v>91375.455946962902</v>
          </cell>
          <cell r="L268">
            <v>95839.787097229142</v>
          </cell>
          <cell r="M268">
            <v>99000.897523337437</v>
          </cell>
          <cell r="N268">
            <v>102264.43319351919</v>
          </cell>
          <cell r="O268">
            <v>105389.0956589994</v>
          </cell>
          <cell r="P268">
            <v>108608.42216529221</v>
          </cell>
          <cell r="Q268">
            <v>111927.66764355914</v>
          </cell>
          <cell r="R268">
            <v>115347.71747100454</v>
          </cell>
          <cell r="S268">
            <v>118874.67606829479</v>
          </cell>
          <cell r="T268">
            <v>121914.77703626605</v>
          </cell>
          <cell r="U268">
            <v>125034.06397465819</v>
          </cell>
          <cell r="V268">
            <v>128231.87800068523</v>
          </cell>
          <cell r="W268">
            <v>134503.13029036773</v>
          </cell>
          <cell r="X268">
            <v>137953.33998890733</v>
          </cell>
          <cell r="Y268">
            <v>141494.02549053985</v>
          </cell>
          <cell r="Z268">
            <v>167047.6217169594</v>
          </cell>
          <cell r="AA268">
            <v>2191001.6689987178</v>
          </cell>
        </row>
        <row r="269">
          <cell r="B269" t="str">
            <v>1.1.1   Receitas de Pedágio</v>
          </cell>
          <cell r="G269">
            <v>42918.728907355711</v>
          </cell>
          <cell r="H269">
            <v>73335.170396858215</v>
          </cell>
          <cell r="I269">
            <v>83426.752991392408</v>
          </cell>
          <cell r="J269">
            <v>85537.598368012274</v>
          </cell>
          <cell r="K269">
            <v>91082.636147123616</v>
          </cell>
          <cell r="L269">
            <v>95533.540290929421</v>
          </cell>
          <cell r="M269">
            <v>98685.974208082524</v>
          </cell>
          <cell r="N269">
            <v>101941.83161754541</v>
          </cell>
          <cell r="O269">
            <v>105057.01460156949</v>
          </cell>
          <cell r="P269">
            <v>108267.90676077316</v>
          </cell>
          <cell r="Q269">
            <v>111577.52540238072</v>
          </cell>
          <cell r="R269">
            <v>114988.91461844981</v>
          </cell>
          <cell r="S269">
            <v>118505.17050140261</v>
          </cell>
          <cell r="T269">
            <v>121537.06426355509</v>
          </cell>
          <cell r="U269">
            <v>124647.19282163159</v>
          </cell>
          <cell r="V269">
            <v>127837.48928332981</v>
          </cell>
          <cell r="W269">
            <v>134091.92357437478</v>
          </cell>
          <cell r="X269">
            <v>137532.44142815459</v>
          </cell>
          <cell r="Y269">
            <v>141062.02947148957</v>
          </cell>
          <cell r="Z269">
            <v>144682.95370968524</v>
          </cell>
          <cell r="AA269">
            <v>2162249.8593640961</v>
          </cell>
        </row>
        <row r="270">
          <cell r="B270" t="str">
            <v>1.1.2   Outras Receitas Operacionais</v>
          </cell>
          <cell r="G270">
            <v>63.049761711866722</v>
          </cell>
          <cell r="H270">
            <v>64.353557256218977</v>
          </cell>
          <cell r="I270">
            <v>64.34870100931677</v>
          </cell>
          <cell r="J270">
            <v>65.3545202039533</v>
          </cell>
          <cell r="K270">
            <v>65.053206513898246</v>
          </cell>
          <cell r="L270">
            <v>67.047966641394993</v>
          </cell>
          <cell r="M270">
            <v>68.050877703281188</v>
          </cell>
          <cell r="N270">
            <v>68.049494683656008</v>
          </cell>
          <cell r="O270">
            <v>69.048529232991157</v>
          </cell>
          <cell r="P270">
            <v>70.050639488573665</v>
          </cell>
          <cell r="Q270">
            <v>71.048430984952105</v>
          </cell>
          <cell r="R270">
            <v>71.04807366784533</v>
          </cell>
          <cell r="S270">
            <v>73.052633788308</v>
          </cell>
          <cell r="T270">
            <v>74.050112325112437</v>
          </cell>
          <cell r="U270">
            <v>75.05066916697686</v>
          </cell>
          <cell r="V270">
            <v>75.047485687884489</v>
          </cell>
          <cell r="W270">
            <v>76.046904207509684</v>
          </cell>
          <cell r="X270">
            <v>77.049957192066216</v>
          </cell>
          <cell r="Y270">
            <v>79.450946682244435</v>
          </cell>
          <cell r="Z270">
            <v>79.048297917362731</v>
          </cell>
          <cell r="AA270">
            <v>1415.3007660654132</v>
          </cell>
        </row>
        <row r="271">
          <cell r="B271" t="str">
            <v>1.1.3   Receitas Não Operacionais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21923.624831272969</v>
          </cell>
          <cell r="AA271">
            <v>21923.624831272969</v>
          </cell>
        </row>
        <row r="272">
          <cell r="B272" t="str">
            <v xml:space="preserve">1.1.4   Receitas Financeiras </v>
          </cell>
          <cell r="G272">
            <v>107.18821555385382</v>
          </cell>
          <cell r="H272">
            <v>183.10291300138854</v>
          </cell>
          <cell r="I272">
            <v>208.46688449711459</v>
          </cell>
          <cell r="J272">
            <v>220.56451528308182</v>
          </cell>
          <cell r="K272">
            <v>227.76659332539296</v>
          </cell>
          <cell r="L272">
            <v>239.19883965833188</v>
          </cell>
          <cell r="M272">
            <v>246.87243755162834</v>
          </cell>
          <cell r="N272">
            <v>254.55208129012647</v>
          </cell>
          <cell r="O272">
            <v>263.03252819691238</v>
          </cell>
          <cell r="P272">
            <v>270.4647650304816</v>
          </cell>
          <cell r="Q272">
            <v>279.09381019346398</v>
          </cell>
          <cell r="R272">
            <v>287.75477888688692</v>
          </cell>
          <cell r="S272">
            <v>296.4529331038799</v>
          </cell>
          <cell r="T272">
            <v>303.66266038584894</v>
          </cell>
          <cell r="U272">
            <v>311.82048385962611</v>
          </cell>
          <cell r="V272">
            <v>319.34123166753585</v>
          </cell>
          <cell r="W272">
            <v>335.15981178545013</v>
          </cell>
          <cell r="X272">
            <v>343.84860356066372</v>
          </cell>
          <cell r="Y272">
            <v>352.54507236802482</v>
          </cell>
          <cell r="Z272">
            <v>361.99487808384293</v>
          </cell>
          <cell r="AA272">
            <v>5412.8840372835366</v>
          </cell>
        </row>
        <row r="273">
          <cell r="B273" t="str">
            <v>2.  DESEMBOLSOS     (2.1.+ ... + 2.4)</v>
          </cell>
          <cell r="G273">
            <v>91254.217153245845</v>
          </cell>
          <cell r="H273">
            <v>102243.47483344002</v>
          </cell>
          <cell r="I273">
            <v>84625.954975455563</v>
          </cell>
          <cell r="J273">
            <v>93477.226710576579</v>
          </cell>
          <cell r="K273">
            <v>84051.118053250801</v>
          </cell>
          <cell r="L273">
            <v>100561.19529772403</v>
          </cell>
          <cell r="M273">
            <v>74847.456728803372</v>
          </cell>
          <cell r="N273">
            <v>67790.647864349405</v>
          </cell>
          <cell r="O273">
            <v>71648.547238861851</v>
          </cell>
          <cell r="P273">
            <v>75669.034285147485</v>
          </cell>
          <cell r="Q273">
            <v>81868.136516425278</v>
          </cell>
          <cell r="R273">
            <v>76726.245153169788</v>
          </cell>
          <cell r="S273">
            <v>65485.482831623158</v>
          </cell>
          <cell r="T273">
            <v>73426.222525170087</v>
          </cell>
          <cell r="U273">
            <v>83750.594015795126</v>
          </cell>
          <cell r="V273">
            <v>89672.458832467426</v>
          </cell>
          <cell r="W273">
            <v>85693.450516209399</v>
          </cell>
          <cell r="X273">
            <v>106289.98475024488</v>
          </cell>
          <cell r="Y273">
            <v>93799.556108415607</v>
          </cell>
          <cell r="Z273">
            <v>89336.412226502463</v>
          </cell>
          <cell r="AA273">
            <v>1692217.4166168782</v>
          </cell>
        </row>
        <row r="274">
          <cell r="B274" t="str">
            <v>2.1.  OPERACIONAIS     (2.1.1.+ ... + 2.1.8)</v>
          </cell>
          <cell r="G274">
            <v>24347.647095169752</v>
          </cell>
          <cell r="H274">
            <v>30094.855958671891</v>
          </cell>
          <cell r="I274">
            <v>32902.998130792846</v>
          </cell>
          <cell r="J274">
            <v>36310.941579728198</v>
          </cell>
          <cell r="K274">
            <v>37824.673138365208</v>
          </cell>
          <cell r="L274">
            <v>37388.176279338186</v>
          </cell>
          <cell r="M274">
            <v>37453.671364680646</v>
          </cell>
          <cell r="N274">
            <v>37709.030337503937</v>
          </cell>
          <cell r="O274">
            <v>38072.88343738464</v>
          </cell>
          <cell r="P274">
            <v>38379.807846248958</v>
          </cell>
          <cell r="Q274">
            <v>38587.147243320236</v>
          </cell>
          <cell r="R274">
            <v>38950.690227774474</v>
          </cell>
          <cell r="S274">
            <v>39281.832436432611</v>
          </cell>
          <cell r="T274">
            <v>39490.963986081784</v>
          </cell>
          <cell r="U274">
            <v>39964.274292494934</v>
          </cell>
          <cell r="V274">
            <v>40442.387793079281</v>
          </cell>
          <cell r="W274">
            <v>41241.36489525863</v>
          </cell>
          <cell r="X274">
            <v>41808.056971031059</v>
          </cell>
          <cell r="Y274">
            <v>42409.166329827458</v>
          </cell>
          <cell r="Z274">
            <v>42821.139140475527</v>
          </cell>
          <cell r="AA274">
            <v>755481.70848366024</v>
          </cell>
        </row>
        <row r="275">
          <cell r="B275" t="str">
            <v xml:space="preserve">2.1.1.  Pessoal / Administradores   </v>
          </cell>
          <cell r="G275">
            <v>11582.927556627623</v>
          </cell>
          <cell r="H275">
            <v>18033.817784754669</v>
          </cell>
          <cell r="I275">
            <v>18835.696414853173</v>
          </cell>
          <cell r="J275">
            <v>18979.733588298932</v>
          </cell>
          <cell r="K275">
            <v>18979.733588298932</v>
          </cell>
          <cell r="L275">
            <v>18979.733588298932</v>
          </cell>
          <cell r="M275">
            <v>18806.174367121308</v>
          </cell>
          <cell r="N275">
            <v>18806.174367121308</v>
          </cell>
          <cell r="O275">
            <v>18835.696414853173</v>
          </cell>
          <cell r="P275">
            <v>18806.174367121308</v>
          </cell>
          <cell r="Q275">
            <v>18806.174367121308</v>
          </cell>
          <cell r="R275">
            <v>18806.174367121308</v>
          </cell>
          <cell r="S275">
            <v>18806.174367121308</v>
          </cell>
          <cell r="T275">
            <v>18806.174367121308</v>
          </cell>
          <cell r="U275">
            <v>18806.174367121308</v>
          </cell>
          <cell r="V275">
            <v>18835.696414853173</v>
          </cell>
          <cell r="W275">
            <v>18979.972660132818</v>
          </cell>
          <cell r="X275">
            <v>18979.733588298932</v>
          </cell>
          <cell r="Y275">
            <v>18979.733588298932</v>
          </cell>
          <cell r="Z275">
            <v>18979.733588298932</v>
          </cell>
          <cell r="AA275">
            <v>369431.60371283873</v>
          </cell>
        </row>
        <row r="276">
          <cell r="B276" t="str">
            <v xml:space="preserve">2.1.2.  Conservação de Rotina  </v>
          </cell>
          <cell r="G276">
            <v>7153.0949996909385</v>
          </cell>
          <cell r="H276">
            <v>5137.2138388968506</v>
          </cell>
          <cell r="I276">
            <v>5377.9101341428177</v>
          </cell>
          <cell r="J276">
            <v>5676.0140672236303</v>
          </cell>
          <cell r="K276">
            <v>5770.1339395313244</v>
          </cell>
          <cell r="L276">
            <v>5920.9967754238587</v>
          </cell>
          <cell r="M276">
            <v>5923.6655754238591</v>
          </cell>
          <cell r="N276">
            <v>5926.3343754238576</v>
          </cell>
          <cell r="O276">
            <v>5929.0031754238589</v>
          </cell>
          <cell r="P276">
            <v>5933.0063754238581</v>
          </cell>
          <cell r="Q276">
            <v>5922.7089733046587</v>
          </cell>
          <cell r="R276">
            <v>5925.3777733046581</v>
          </cell>
          <cell r="S276">
            <v>5940.8687446238582</v>
          </cell>
          <cell r="T276">
            <v>5943.458986721299</v>
          </cell>
          <cell r="U276">
            <v>5999.0331279285474</v>
          </cell>
          <cell r="V276">
            <v>6145.8426453658431</v>
          </cell>
          <cell r="W276">
            <v>6293.1229900917788</v>
          </cell>
          <cell r="X276">
            <v>6299.1582718464961</v>
          </cell>
          <cell r="Y276">
            <v>6562.9695093010187</v>
          </cell>
          <cell r="Z276">
            <v>6812.7863690472386</v>
          </cell>
          <cell r="AA276">
            <v>120592.70064814026</v>
          </cell>
        </row>
        <row r="277">
          <cell r="B277" t="str">
            <v xml:space="preserve">2.1.3.  Consumo   </v>
          </cell>
          <cell r="G277">
            <v>573.52042637185912</v>
          </cell>
          <cell r="H277">
            <v>1000.1984702424224</v>
          </cell>
          <cell r="I277">
            <v>1063.363142658214</v>
          </cell>
          <cell r="J277">
            <v>1070.4871072391923</v>
          </cell>
          <cell r="K277">
            <v>1070.4871072391923</v>
          </cell>
          <cell r="L277">
            <v>1070.4871072391923</v>
          </cell>
          <cell r="M277">
            <v>1061.9384195958114</v>
          </cell>
          <cell r="N277">
            <v>1061.9384195958114</v>
          </cell>
          <cell r="O277">
            <v>1063.363142658214</v>
          </cell>
          <cell r="P277">
            <v>1061.9384195958114</v>
          </cell>
          <cell r="Q277">
            <v>1061.9384195958114</v>
          </cell>
          <cell r="R277">
            <v>1062.2926549056228</v>
          </cell>
          <cell r="S277">
            <v>1062.2926549056228</v>
          </cell>
          <cell r="T277">
            <v>1062.2926549056228</v>
          </cell>
          <cell r="U277">
            <v>1062.2926549056228</v>
          </cell>
          <cell r="V277">
            <v>1063.7174592493147</v>
          </cell>
          <cell r="W277">
            <v>1070.8418276591092</v>
          </cell>
          <cell r="X277">
            <v>1070.8418276591092</v>
          </cell>
          <cell r="Y277">
            <v>1070.8418276591092</v>
          </cell>
          <cell r="Z277">
            <v>1070.8418276591092</v>
          </cell>
          <cell r="AA277">
            <v>20755.915571539779</v>
          </cell>
        </row>
        <row r="278">
          <cell r="B278" t="str">
            <v>2.1.4.  Transportes</v>
          </cell>
          <cell r="G278">
            <v>113.2325</v>
          </cell>
          <cell r="H278">
            <v>190.96999999999997</v>
          </cell>
          <cell r="I278">
            <v>200.06899999999999</v>
          </cell>
          <cell r="J278">
            <v>200.06899999999999</v>
          </cell>
          <cell r="K278">
            <v>200.06899999999999</v>
          </cell>
          <cell r="L278">
            <v>200.06899999999999</v>
          </cell>
          <cell r="M278">
            <v>200.06899999999999</v>
          </cell>
          <cell r="N278">
            <v>200.06899999999999</v>
          </cell>
          <cell r="O278">
            <v>200.06899999999999</v>
          </cell>
          <cell r="P278">
            <v>200.06899999999999</v>
          </cell>
          <cell r="Q278">
            <v>200.06899999999999</v>
          </cell>
          <cell r="R278">
            <v>200.06899999999999</v>
          </cell>
          <cell r="S278">
            <v>200.06899999999999</v>
          </cell>
          <cell r="T278">
            <v>200.06899999999999</v>
          </cell>
          <cell r="U278">
            <v>200.06899999999999</v>
          </cell>
          <cell r="V278">
            <v>200.06899999999999</v>
          </cell>
          <cell r="W278">
            <v>200.06899999999999</v>
          </cell>
          <cell r="X278">
            <v>200.06899999999999</v>
          </cell>
          <cell r="Y278">
            <v>200.06899999999999</v>
          </cell>
          <cell r="Z278">
            <v>200.06899999999999</v>
          </cell>
          <cell r="AA278">
            <v>3905.4444999999996</v>
          </cell>
        </row>
        <row r="279">
          <cell r="B279" t="str">
            <v>2.1.5.  Diversas</v>
          </cell>
          <cell r="G279">
            <v>1240.2</v>
          </cell>
          <cell r="H279">
            <v>1314.6</v>
          </cell>
          <cell r="I279">
            <v>1314.6</v>
          </cell>
          <cell r="J279">
            <v>1314.6</v>
          </cell>
          <cell r="K279">
            <v>1314.6</v>
          </cell>
          <cell r="L279">
            <v>1314.6</v>
          </cell>
          <cell r="M279">
            <v>1314.6</v>
          </cell>
          <cell r="N279">
            <v>1314.6</v>
          </cell>
          <cell r="O279">
            <v>1314.6</v>
          </cell>
          <cell r="P279">
            <v>1314.6</v>
          </cell>
          <cell r="Q279">
            <v>1314.6</v>
          </cell>
          <cell r="R279">
            <v>1314.6</v>
          </cell>
          <cell r="S279">
            <v>1314.6</v>
          </cell>
          <cell r="T279">
            <v>1314.6</v>
          </cell>
          <cell r="U279">
            <v>1314.6</v>
          </cell>
          <cell r="V279">
            <v>1314.6</v>
          </cell>
          <cell r="W279">
            <v>1314.6</v>
          </cell>
          <cell r="X279">
            <v>1314.6</v>
          </cell>
          <cell r="Y279">
            <v>1314.6</v>
          </cell>
          <cell r="Z279">
            <v>1314.6</v>
          </cell>
          <cell r="AA279">
            <v>26217.599999999991</v>
          </cell>
        </row>
        <row r="280">
          <cell r="B280" t="str">
            <v>2.1.6.  Tributos s/ Faturamento</v>
          </cell>
          <cell r="G280">
            <v>1719.4501921364872</v>
          </cell>
          <cell r="H280">
            <v>2686.962626377926</v>
          </cell>
          <cell r="I280">
            <v>4265.6040472315526</v>
          </cell>
          <cell r="J280">
            <v>7204.7790777332639</v>
          </cell>
          <cell r="K280">
            <v>8868.8938706406389</v>
          </cell>
          <cell r="L280">
            <v>8279.7051848417213</v>
          </cell>
          <cell r="M280">
            <v>8552.8032441933592</v>
          </cell>
          <cell r="N280">
            <v>8834.8363280710473</v>
          </cell>
          <cell r="O280">
            <v>9104.7091493719981</v>
          </cell>
          <cell r="P280">
            <v>9382.8745490423116</v>
          </cell>
          <cell r="Q280">
            <v>9669.5901808841991</v>
          </cell>
          <cell r="R280">
            <v>9965.0937946432459</v>
          </cell>
          <cell r="S280">
            <v>10269.73613509079</v>
          </cell>
          <cell r="T280">
            <v>10532.402552513489</v>
          </cell>
          <cell r="U280">
            <v>10801.844476499999</v>
          </cell>
          <cell r="V280">
            <v>11078.208684051984</v>
          </cell>
          <cell r="W280">
            <v>11619.969948626238</v>
          </cell>
          <cell r="X280">
            <v>11918.032264941026</v>
          </cell>
          <cell r="Y280">
            <v>12223.844291621683</v>
          </cell>
          <cell r="Z280">
            <v>12537.494323561841</v>
          </cell>
          <cell r="AA280">
            <v>179516.83492207481</v>
          </cell>
        </row>
        <row r="281">
          <cell r="B281" t="str">
            <v>2.1.7.  Seguros</v>
          </cell>
          <cell r="G281">
            <v>1572.2555341605957</v>
          </cell>
          <cell r="H281">
            <v>1357.2721863986244</v>
          </cell>
          <cell r="I281">
            <v>1484.145354189925</v>
          </cell>
          <cell r="J281">
            <v>1515.0740713628129</v>
          </cell>
          <cell r="K281">
            <v>1280.8352708394443</v>
          </cell>
          <cell r="L281">
            <v>1288.4964834817656</v>
          </cell>
          <cell r="M281">
            <v>1265.9150702698328</v>
          </cell>
          <cell r="N281">
            <v>1240.0237973062001</v>
          </cell>
          <cell r="O281">
            <v>1303.8052461122193</v>
          </cell>
          <cell r="P281">
            <v>1363.4311866533642</v>
          </cell>
          <cell r="Q281">
            <v>1298.5233789601659</v>
          </cell>
          <cell r="R281">
            <v>1369.6659178319169</v>
          </cell>
          <cell r="S281">
            <v>1385.4114292480403</v>
          </cell>
          <cell r="T281">
            <v>1333.3373709021025</v>
          </cell>
          <cell r="U281">
            <v>1485.8900122593996</v>
          </cell>
          <cell r="V281">
            <v>1516.6285532116285</v>
          </cell>
          <cell r="W281">
            <v>1481.7743987279027</v>
          </cell>
          <cell r="X281">
            <v>1748.8042314456668</v>
          </cell>
          <cell r="Y281">
            <v>1790.3355609259681</v>
          </cell>
          <cell r="Z281">
            <v>1649.00088437818</v>
          </cell>
          <cell r="AA281">
            <v>28730.625938665751</v>
          </cell>
        </row>
        <row r="282">
          <cell r="B282" t="str">
            <v xml:space="preserve">2.1.8.  Garantias </v>
          </cell>
          <cell r="G282">
            <v>392.96588618225434</v>
          </cell>
          <cell r="H282">
            <v>373.8210520013962</v>
          </cell>
          <cell r="I282">
            <v>361.61003771716526</v>
          </cell>
          <cell r="J282">
            <v>350.18466787036959</v>
          </cell>
          <cell r="K282">
            <v>339.92036181568318</v>
          </cell>
          <cell r="L282">
            <v>334.08814005272069</v>
          </cell>
          <cell r="M282">
            <v>328.50568807647818</v>
          </cell>
          <cell r="N282">
            <v>325.0540499857126</v>
          </cell>
          <cell r="O282">
            <v>321.63730896517745</v>
          </cell>
          <cell r="P282">
            <v>317.71394841231114</v>
          </cell>
          <cell r="Q282">
            <v>313.54292345409914</v>
          </cell>
          <cell r="R282">
            <v>307.41671996772089</v>
          </cell>
          <cell r="S282">
            <v>302.68010544299455</v>
          </cell>
          <cell r="T282">
            <v>298.62905391796221</v>
          </cell>
          <cell r="U282">
            <v>294.37065378005843</v>
          </cell>
          <cell r="V282">
            <v>287.62503634733855</v>
          </cell>
          <cell r="W282">
            <v>281.01407002078753</v>
          </cell>
          <cell r="X282">
            <v>276.81778683982918</v>
          </cell>
          <cell r="Y282">
            <v>266.7725520207444</v>
          </cell>
          <cell r="Z282">
            <v>256.61314753022089</v>
          </cell>
          <cell r="AA282">
            <v>6330.9831904010234</v>
          </cell>
        </row>
        <row r="283">
          <cell r="B283" t="str">
            <v>2.2.  INVESTIMENTOS / IMOBILIZADO     (2.2.1.+ ... + 2.2.7)</v>
          </cell>
          <cell r="G283">
            <v>58820.317813477945</v>
          </cell>
          <cell r="H283">
            <v>57372.207274586937</v>
          </cell>
          <cell r="I283">
            <v>34990.902403079352</v>
          </cell>
          <cell r="J283">
            <v>41626.544786692248</v>
          </cell>
          <cell r="K283">
            <v>29901.524437203549</v>
          </cell>
          <cell r="L283">
            <v>46083.561383161999</v>
          </cell>
          <cell r="M283">
            <v>19610.847183646511</v>
          </cell>
          <cell r="N283">
            <v>11545.33348268901</v>
          </cell>
          <cell r="O283">
            <v>14472.411592174998</v>
          </cell>
          <cell r="P283">
            <v>17668.629712384998</v>
          </cell>
          <cell r="Q283">
            <v>23020.702744690003</v>
          </cell>
          <cell r="R283">
            <v>17059.751656927499</v>
          </cell>
          <cell r="S283">
            <v>4451.8266102690814</v>
          </cell>
          <cell r="T283">
            <v>11777.105469943714</v>
          </cell>
          <cell r="U283">
            <v>21689.290929194307</v>
          </cell>
          <cell r="V283">
            <v>27858.16673534616</v>
          </cell>
          <cell r="W283">
            <v>22674.176670922719</v>
          </cell>
          <cell r="X283">
            <v>46756.312904435406</v>
          </cell>
          <cell r="Y283">
            <v>38829.104819892571</v>
          </cell>
          <cell r="Z283">
            <v>40307.504986312422</v>
          </cell>
          <cell r="AA283">
            <v>586516.22359703144</v>
          </cell>
        </row>
        <row r="284">
          <cell r="B284" t="str">
            <v xml:space="preserve">2.2.1.  Ampliação Principal </v>
          </cell>
          <cell r="G284">
            <v>139.57170173629888</v>
          </cell>
          <cell r="H284">
            <v>3925.3289314421459</v>
          </cell>
          <cell r="I284">
            <v>15852.781442682048</v>
          </cell>
          <cell r="J284">
            <v>7285.5844475867361</v>
          </cell>
          <cell r="K284">
            <v>6228.99</v>
          </cell>
          <cell r="L284">
            <v>11525.29</v>
          </cell>
          <cell r="M284">
            <v>1486.0099999999998</v>
          </cell>
          <cell r="N284">
            <v>1519.27</v>
          </cell>
          <cell r="O284">
            <v>676.02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407.30792329446626</v>
          </cell>
          <cell r="U284">
            <v>10797.895001080477</v>
          </cell>
          <cell r="V284">
            <v>15374.074674208165</v>
          </cell>
          <cell r="W284">
            <v>572.52219241338832</v>
          </cell>
          <cell r="X284">
            <v>14536.396194856145</v>
          </cell>
          <cell r="Y284">
            <v>14132.754002442754</v>
          </cell>
          <cell r="Z284">
            <v>80.84</v>
          </cell>
          <cell r="AA284">
            <v>104540.63651174263</v>
          </cell>
        </row>
        <row r="285">
          <cell r="B285" t="str">
            <v>2.2.2.  Demais Obras de Ampliação/Melhoramentos</v>
          </cell>
          <cell r="G285">
            <v>26231.075322973971</v>
          </cell>
          <cell r="H285">
            <v>26407.496808143111</v>
          </cell>
          <cell r="I285">
            <v>4093.8603717148026</v>
          </cell>
          <cell r="J285">
            <v>7133.7698352005109</v>
          </cell>
          <cell r="K285">
            <v>5967.0598690210472</v>
          </cell>
          <cell r="L285">
            <v>15426.69</v>
          </cell>
          <cell r="M285">
            <v>7064.92</v>
          </cell>
          <cell r="N285">
            <v>2144.27</v>
          </cell>
          <cell r="O285">
            <v>3369.36</v>
          </cell>
          <cell r="P285">
            <v>2088.8899999999994</v>
          </cell>
          <cell r="Q285">
            <v>4105.0200000000004</v>
          </cell>
          <cell r="R285">
            <v>1617.34</v>
          </cell>
          <cell r="S285">
            <v>486.2204011990803</v>
          </cell>
          <cell r="T285">
            <v>3308.2314089292468</v>
          </cell>
          <cell r="U285">
            <v>4138.2802000161528</v>
          </cell>
          <cell r="V285">
            <v>2710.8775835053184</v>
          </cell>
          <cell r="W285">
            <v>1160.2837958443288</v>
          </cell>
          <cell r="X285">
            <v>10813.309158264265</v>
          </cell>
          <cell r="Y285">
            <v>11871.160090029814</v>
          </cell>
          <cell r="Z285">
            <v>535.7594073774244</v>
          </cell>
          <cell r="AA285">
            <v>140673.87425221907</v>
          </cell>
        </row>
        <row r="286">
          <cell r="B286" t="str">
            <v xml:space="preserve">2.2.3.  Equipamentos, Veiculos e Sist. Controle </v>
          </cell>
          <cell r="G286">
            <v>10381.555</v>
          </cell>
          <cell r="H286">
            <v>1359.92</v>
          </cell>
          <cell r="I286">
            <v>378</v>
          </cell>
          <cell r="J286">
            <v>11066.2</v>
          </cell>
          <cell r="K286">
            <v>7249</v>
          </cell>
          <cell r="L286">
            <v>3348.6550000000002</v>
          </cell>
          <cell r="M286">
            <v>204.92000000000002</v>
          </cell>
          <cell r="N286">
            <v>1387.2500000000002</v>
          </cell>
          <cell r="O286">
            <v>820</v>
          </cell>
          <cell r="P286">
            <v>793</v>
          </cell>
          <cell r="Q286">
            <v>9491.9450000000015</v>
          </cell>
          <cell r="R286">
            <v>499.77</v>
          </cell>
          <cell r="S286">
            <v>616.90000000000032</v>
          </cell>
          <cell r="T286">
            <v>100.25</v>
          </cell>
          <cell r="U286">
            <v>3142.1500000000005</v>
          </cell>
          <cell r="V286">
            <v>2916.08</v>
          </cell>
          <cell r="W286">
            <v>4310.32</v>
          </cell>
          <cell r="X286">
            <v>822.25</v>
          </cell>
          <cell r="Y286">
            <v>1414.4</v>
          </cell>
          <cell r="Z286">
            <v>11165.105</v>
          </cell>
          <cell r="AA286">
            <v>71467.67</v>
          </cell>
        </row>
        <row r="287">
          <cell r="B287" t="str">
            <v>2.2.4.  Desapropriações</v>
          </cell>
          <cell r="G287">
            <v>803.99</v>
          </cell>
          <cell r="H287">
            <v>10777.37</v>
          </cell>
          <cell r="I287">
            <v>268</v>
          </cell>
          <cell r="J287">
            <v>1211.32</v>
          </cell>
          <cell r="K287">
            <v>220.56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6159.9900000000007</v>
          </cell>
          <cell r="U287">
            <v>0</v>
          </cell>
          <cell r="V287">
            <v>0</v>
          </cell>
          <cell r="W287">
            <v>0</v>
          </cell>
          <cell r="X287">
            <v>315.43</v>
          </cell>
          <cell r="Y287">
            <v>0</v>
          </cell>
          <cell r="Z287">
            <v>0</v>
          </cell>
          <cell r="AA287">
            <v>19756.66</v>
          </cell>
        </row>
        <row r="288">
          <cell r="B288" t="str">
            <v xml:space="preserve">2.2.5.  Conservação Especial </v>
          </cell>
          <cell r="G288">
            <v>21264.12578876768</v>
          </cell>
          <cell r="H288">
            <v>14902.091535001684</v>
          </cell>
          <cell r="I288">
            <v>14398.2605886825</v>
          </cell>
          <cell r="J288">
            <v>14929.670503904999</v>
          </cell>
          <cell r="K288">
            <v>10235.914568182499</v>
          </cell>
          <cell r="L288">
            <v>15782.926383162001</v>
          </cell>
          <cell r="M288">
            <v>10854.99718364651</v>
          </cell>
          <cell r="N288">
            <v>6494.5434826890105</v>
          </cell>
          <cell r="O288">
            <v>9607.0315921749989</v>
          </cell>
          <cell r="P288">
            <v>14786.739712384999</v>
          </cell>
          <cell r="Q288">
            <v>9423.7377446900009</v>
          </cell>
          <cell r="R288">
            <v>14942.641656927501</v>
          </cell>
          <cell r="S288">
            <v>3348.706209070001</v>
          </cell>
          <cell r="T288">
            <v>1801.3261377199997</v>
          </cell>
          <cell r="U288">
            <v>3610.9657280976735</v>
          </cell>
          <cell r="V288">
            <v>6857.1344776326723</v>
          </cell>
          <cell r="W288">
            <v>16631.050682665002</v>
          </cell>
          <cell r="X288">
            <v>20268.927551314999</v>
          </cell>
          <cell r="Y288">
            <v>11410.790727420001</v>
          </cell>
          <cell r="Z288">
            <v>28525.800578934999</v>
          </cell>
          <cell r="AA288">
            <v>250077.38283306977</v>
          </cell>
        </row>
        <row r="289">
          <cell r="B289" t="str">
            <v>2.2.6.  Contratos Sub-rogados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B290" t="str">
            <v xml:space="preserve">2.2.7.  Indenizações 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B291" t="str">
            <v>2.3.  DIREITO DE CONCESSÃO     (2.3.1.+ ... + 2.3.2)</v>
          </cell>
          <cell r="G291">
            <v>4686.6933600720276</v>
          </cell>
          <cell r="H291">
            <v>4064.004118623433</v>
          </cell>
          <cell r="I291">
            <v>4366.9130187720511</v>
          </cell>
          <cell r="J291">
            <v>4375.0602175421554</v>
          </cell>
          <cell r="K291">
            <v>4596.9435433163253</v>
          </cell>
          <cell r="L291">
            <v>4730.7019676884684</v>
          </cell>
          <cell r="M291">
            <v>4825.4799589341446</v>
          </cell>
          <cell r="N291">
            <v>4923.3340238546534</v>
          </cell>
          <cell r="O291">
            <v>5017.0014362216116</v>
          </cell>
          <cell r="P291">
            <v>5113.5438551513398</v>
          </cell>
          <cell r="Q291">
            <v>5213.0516508073288</v>
          </cell>
          <cell r="R291">
            <v>5315.5864052860161</v>
          </cell>
          <cell r="S291">
            <v>5421.3311690686623</v>
          </cell>
          <cell r="T291">
            <v>5512.5187957895996</v>
          </cell>
          <cell r="U291">
            <v>5606.0575765274143</v>
          </cell>
          <cell r="V291">
            <v>5701.9753803100575</v>
          </cell>
          <cell r="W291">
            <v>5889.851577141786</v>
          </cell>
          <cell r="X291">
            <v>5993.3146536004042</v>
          </cell>
          <cell r="Y291">
            <v>6099.496122825959</v>
          </cell>
          <cell r="Z291">
            <v>6208.3380047144983</v>
          </cell>
          <cell r="AA291">
            <v>103661.19683624792</v>
          </cell>
        </row>
        <row r="292">
          <cell r="B292" t="str">
            <v>2.3.1.  Valor Variável da Concessão</v>
          </cell>
          <cell r="G292">
            <v>1298.6933600720272</v>
          </cell>
          <cell r="H292">
            <v>2216.004118623433</v>
          </cell>
          <cell r="I292">
            <v>2518.9130187720516</v>
          </cell>
          <cell r="J292">
            <v>2582.4333540064863</v>
          </cell>
          <cell r="K292">
            <v>2748.9435433163253</v>
          </cell>
          <cell r="L292">
            <v>2882.7019676884684</v>
          </cell>
          <cell r="M292">
            <v>2977.4799589341446</v>
          </cell>
          <cell r="N292">
            <v>3075.3340238546539</v>
          </cell>
          <cell r="O292">
            <v>3169.001436221612</v>
          </cell>
          <cell r="P292">
            <v>3265.5438551513403</v>
          </cell>
          <cell r="Q292">
            <v>3365.0516508073288</v>
          </cell>
          <cell r="R292">
            <v>3467.5864052860156</v>
          </cell>
          <cell r="S292">
            <v>3573.3311690686623</v>
          </cell>
          <cell r="T292">
            <v>3664.5187957895996</v>
          </cell>
          <cell r="U292">
            <v>3758.0575765274143</v>
          </cell>
          <cell r="V292">
            <v>3853.9753803100575</v>
          </cell>
          <cell r="W292">
            <v>4041.851577141786</v>
          </cell>
          <cell r="X292">
            <v>4145.3146536004042</v>
          </cell>
          <cell r="Y292">
            <v>4251.496122825959</v>
          </cell>
          <cell r="Z292">
            <v>4360.3380047144983</v>
          </cell>
          <cell r="AA292">
            <v>65216.569972712256</v>
          </cell>
        </row>
        <row r="293">
          <cell r="B293" t="str">
            <v xml:space="preserve">2.3.2.  Valor Fixo da Concessão </v>
          </cell>
          <cell r="G293">
            <v>3388</v>
          </cell>
          <cell r="H293">
            <v>1848</v>
          </cell>
          <cell r="I293">
            <v>1848</v>
          </cell>
          <cell r="J293">
            <v>1792.6268635356687</v>
          </cell>
          <cell r="K293">
            <v>1848</v>
          </cell>
          <cell r="L293">
            <v>1848</v>
          </cell>
          <cell r="M293">
            <v>1848</v>
          </cell>
          <cell r="N293">
            <v>1848</v>
          </cell>
          <cell r="O293">
            <v>1848</v>
          </cell>
          <cell r="P293">
            <v>1848</v>
          </cell>
          <cell r="Q293">
            <v>1848</v>
          </cell>
          <cell r="R293">
            <v>1848</v>
          </cell>
          <cell r="S293">
            <v>1848</v>
          </cell>
          <cell r="T293">
            <v>1848</v>
          </cell>
          <cell r="U293">
            <v>1848</v>
          </cell>
          <cell r="V293">
            <v>1848</v>
          </cell>
          <cell r="W293">
            <v>1848</v>
          </cell>
          <cell r="X293">
            <v>1848</v>
          </cell>
          <cell r="Y293">
            <v>1848</v>
          </cell>
          <cell r="Z293">
            <v>1848</v>
          </cell>
          <cell r="AA293">
            <v>38444.626863535668</v>
          </cell>
        </row>
        <row r="294">
          <cell r="B294" t="str">
            <v>2.4.  DESEMBOLSOS  SOBRE O LUCRO     (2.4.1. + 2.4.2)</v>
          </cell>
          <cell r="G294">
            <v>3399.5588845261213</v>
          </cell>
          <cell r="H294">
            <v>10712.407481557762</v>
          </cell>
          <cell r="I294">
            <v>12365.14142281131</v>
          </cell>
          <cell r="J294">
            <v>11164.680126613979</v>
          </cell>
          <cell r="K294">
            <v>11727.976934365703</v>
          </cell>
          <cell r="L294">
            <v>12358.755667535386</v>
          </cell>
          <cell r="M294">
            <v>12957.458221542067</v>
          </cell>
          <cell r="N294">
            <v>13612.950020301811</v>
          </cell>
          <cell r="O294">
            <v>14086.250773080603</v>
          </cell>
          <cell r="P294">
            <v>14507.05287136219</v>
          </cell>
          <cell r="Q294">
            <v>15047.234877607712</v>
          </cell>
          <cell r="R294">
            <v>15400.216863181802</v>
          </cell>
          <cell r="S294">
            <v>16330.4926158528</v>
          </cell>
          <cell r="T294">
            <v>16645.634273354986</v>
          </cell>
          <cell r="U294">
            <v>16490.97121757847</v>
          </cell>
          <cell r="V294">
            <v>15669.928923731915</v>
          </cell>
          <cell r="W294">
            <v>15888.057372886262</v>
          </cell>
          <cell r="X294">
            <v>11732.300221178017</v>
          </cell>
          <cell r="Y294">
            <v>6461.7888358696127</v>
          </cell>
          <cell r="Z294">
            <v>-0.56990499999577082</v>
          </cell>
          <cell r="AA294">
            <v>246558.28769993852</v>
          </cell>
        </row>
        <row r="295">
          <cell r="B295" t="str">
            <v xml:space="preserve">2.4.1.  Contribuição Social  </v>
          </cell>
          <cell r="G295">
            <v>829.95366897602946</v>
          </cell>
          <cell r="H295">
            <v>2602.7654500746103</v>
          </cell>
          <cell r="I295">
            <v>3003.4282237118323</v>
          </cell>
          <cell r="J295">
            <v>2712.4073034215712</v>
          </cell>
          <cell r="K295">
            <v>2848.9641053007763</v>
          </cell>
          <cell r="L295">
            <v>3001.8801618267589</v>
          </cell>
          <cell r="M295">
            <v>3147.0201749192884</v>
          </cell>
          <cell r="N295">
            <v>3305.9272776489229</v>
          </cell>
          <cell r="O295">
            <v>3420.6668540801465</v>
          </cell>
          <cell r="P295">
            <v>3522.6794839665918</v>
          </cell>
          <cell r="Q295">
            <v>3653.6326976018709</v>
          </cell>
          <cell r="R295">
            <v>3739.2040880440732</v>
          </cell>
          <cell r="S295">
            <v>3964.7254826309809</v>
          </cell>
          <cell r="T295">
            <v>4041.12346020727</v>
          </cell>
          <cell r="U295">
            <v>4003.6293860796281</v>
          </cell>
          <cell r="V295">
            <v>3804.5888299956155</v>
          </cell>
          <cell r="W295">
            <v>3857.4684540330336</v>
          </cell>
          <cell r="X295">
            <v>2850.0121748310362</v>
          </cell>
          <cell r="Y295">
            <v>1572.3124450593002</v>
          </cell>
          <cell r="Z295">
            <v>5.4679018181828667</v>
          </cell>
          <cell r="AA295">
            <v>59887.857624227523</v>
          </cell>
        </row>
        <row r="296">
          <cell r="B296" t="str">
            <v xml:space="preserve">2.4.2.  Imposto de Renda  </v>
          </cell>
          <cell r="G296">
            <v>2569.605215550092</v>
          </cell>
          <cell r="H296">
            <v>8109.642031483153</v>
          </cell>
          <cell r="I296">
            <v>9361.7131990994785</v>
          </cell>
          <cell r="J296">
            <v>8452.2728231924084</v>
          </cell>
          <cell r="K296">
            <v>8879.0128290649263</v>
          </cell>
          <cell r="L296">
            <v>9356.8755057086273</v>
          </cell>
          <cell r="M296">
            <v>9810.4380466227776</v>
          </cell>
          <cell r="N296">
            <v>10307.022742652887</v>
          </cell>
          <cell r="O296">
            <v>10665.583919000457</v>
          </cell>
          <cell r="P296">
            <v>10984.373387395597</v>
          </cell>
          <cell r="Q296">
            <v>11393.602180005842</v>
          </cell>
          <cell r="R296">
            <v>11661.012775137729</v>
          </cell>
          <cell r="S296">
            <v>12365.76713322182</v>
          </cell>
          <cell r="T296">
            <v>12604.510813147717</v>
          </cell>
          <cell r="U296">
            <v>12487.341831498841</v>
          </cell>
          <cell r="V296">
            <v>11865.3400937363</v>
          </cell>
          <cell r="W296">
            <v>12030.588918853227</v>
          </cell>
          <cell r="X296">
            <v>8882.288046346981</v>
          </cell>
          <cell r="Y296">
            <v>4889.4763908103123</v>
          </cell>
          <cell r="Z296">
            <v>-6.0378068181786375</v>
          </cell>
          <cell r="AA296">
            <v>186670.43007571099</v>
          </cell>
        </row>
        <row r="297">
          <cell r="B297" t="str">
            <v>3.  SALDO DO CAIXA     (1 - 2)</v>
          </cell>
          <cell r="G297">
            <v>-48165.250268624412</v>
          </cell>
          <cell r="H297">
            <v>-28660.847966324189</v>
          </cell>
          <cell r="I297">
            <v>-926.38639855671499</v>
          </cell>
          <cell r="J297">
            <v>-7653.709307077268</v>
          </cell>
          <cell r="K297">
            <v>7324.3378937121015</v>
          </cell>
          <cell r="L297">
            <v>-4721.4082004948868</v>
          </cell>
          <cell r="M297">
            <v>24153.440794534064</v>
          </cell>
          <cell r="N297">
            <v>34473.785329169783</v>
          </cell>
          <cell r="O297">
            <v>33740.548420137551</v>
          </cell>
          <cell r="P297">
            <v>32939.387880144728</v>
          </cell>
          <cell r="Q297">
            <v>30059.531127133858</v>
          </cell>
          <cell r="R297">
            <v>38621.472317834749</v>
          </cell>
          <cell r="S297">
            <v>53389.193236671636</v>
          </cell>
          <cell r="T297">
            <v>48488.554511095965</v>
          </cell>
          <cell r="U297">
            <v>41283.469958863061</v>
          </cell>
          <cell r="V297">
            <v>38559.419168217806</v>
          </cell>
          <cell r="W297">
            <v>48809.679774158329</v>
          </cell>
          <cell r="X297">
            <v>31663.355238662451</v>
          </cell>
          <cell r="Y297">
            <v>47694.46938212424</v>
          </cell>
          <cell r="Z297">
            <v>77711.209490456939</v>
          </cell>
          <cell r="AA297">
            <v>498784.25238183956</v>
          </cell>
        </row>
        <row r="298">
          <cell r="B298" t="str">
            <v xml:space="preserve">4. T.I.R. (Taxa Interna de Retorno) Anual do Projeto     </v>
          </cell>
          <cell r="G298">
            <v>0.18516064742642066</v>
          </cell>
        </row>
        <row r="300">
          <cell r="B300" t="str">
            <v>FLUXO DE CAIXA COM FATORES DE DESEQUILIBRIO NA EXTENSÃO DO PERIODO CONTRATUAL (MIlhares de Reais)</v>
          </cell>
        </row>
        <row r="302">
          <cell r="B302" t="str">
            <v>DISCRIMINAÇÃO</v>
          </cell>
          <cell r="G302">
            <v>21</v>
          </cell>
          <cell r="H302">
            <v>22</v>
          </cell>
          <cell r="I302">
            <v>23</v>
          </cell>
          <cell r="J302">
            <v>24</v>
          </cell>
          <cell r="K302">
            <v>25</v>
          </cell>
          <cell r="L302">
            <v>26</v>
          </cell>
          <cell r="M302">
            <v>27</v>
          </cell>
          <cell r="N302">
            <v>28</v>
          </cell>
          <cell r="O302">
            <v>29</v>
          </cell>
          <cell r="P302">
            <v>30</v>
          </cell>
          <cell r="Q302">
            <v>31</v>
          </cell>
          <cell r="R302">
            <v>32</v>
          </cell>
          <cell r="S302">
            <v>33</v>
          </cell>
          <cell r="T302">
            <v>34</v>
          </cell>
          <cell r="U302">
            <v>35</v>
          </cell>
          <cell r="V302">
            <v>36</v>
          </cell>
          <cell r="W302">
            <v>37</v>
          </cell>
          <cell r="X302">
            <v>38</v>
          </cell>
          <cell r="Y302">
            <v>39</v>
          </cell>
          <cell r="Z302">
            <v>40</v>
          </cell>
          <cell r="AA302" t="str">
            <v>TOTAL</v>
          </cell>
        </row>
        <row r="303">
          <cell r="B303" t="str">
            <v xml:space="preserve">1.  INGRESSOS     (1.1.) </v>
          </cell>
          <cell r="G303">
            <v>148874.28672645413</v>
          </cell>
          <cell r="H303">
            <v>152715.24332399663</v>
          </cell>
          <cell r="I303">
            <v>156655.29660175575</v>
          </cell>
          <cell r="J303">
            <v>160697.00325408106</v>
          </cell>
          <cell r="K303">
            <v>164842.98593803635</v>
          </cell>
          <cell r="L303">
            <v>169095.9349752377</v>
          </cell>
          <cell r="M303">
            <v>173458.61009759884</v>
          </cell>
          <cell r="N303">
            <v>177933.84223811689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1304273.2031552773</v>
          </cell>
        </row>
        <row r="304">
          <cell r="B304" t="str">
            <v>1.1.  RECEITAS     (1.1.1.+ ... + 1.1.4)</v>
          </cell>
          <cell r="G304">
            <v>148874.28672645413</v>
          </cell>
          <cell r="H304">
            <v>152715.24332399663</v>
          </cell>
          <cell r="I304">
            <v>156655.29660175575</v>
          </cell>
          <cell r="J304">
            <v>160697.00325408106</v>
          </cell>
          <cell r="K304">
            <v>164842.98593803635</v>
          </cell>
          <cell r="L304">
            <v>169095.9349752377</v>
          </cell>
          <cell r="M304">
            <v>173458.61009759884</v>
          </cell>
          <cell r="N304">
            <v>177933.84223811689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1304273.2031552773</v>
          </cell>
        </row>
        <row r="305">
          <cell r="B305" t="str">
            <v>1.1.1   Receitas de Pedágio</v>
          </cell>
          <cell r="G305">
            <v>148415.82140000002</v>
          </cell>
          <cell r="H305">
            <v>152244.94959212001</v>
          </cell>
          <cell r="I305">
            <v>156172.86929159673</v>
          </cell>
          <cell r="J305">
            <v>160202.12931931994</v>
          </cell>
          <cell r="K305">
            <v>164335.34425575839</v>
          </cell>
          <cell r="L305">
            <v>168575.19613755695</v>
          </cell>
          <cell r="M305">
            <v>172924.43619790592</v>
          </cell>
          <cell r="N305">
            <v>177385.88665181189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1300256.6328460698</v>
          </cell>
        </row>
        <row r="306">
          <cell r="B306" t="str">
            <v>1.1.2   Outras Receitas Operacionais</v>
          </cell>
          <cell r="G306">
            <v>87.108963000111373</v>
          </cell>
          <cell r="H306">
            <v>89.356374245514246</v>
          </cell>
          <cell r="I306">
            <v>91.66176870104853</v>
          </cell>
          <cell r="J306">
            <v>94.026642333535591</v>
          </cell>
          <cell r="K306">
            <v>96.452529705740801</v>
          </cell>
          <cell r="L306">
            <v>98.941004972148917</v>
          </cell>
          <cell r="M306">
            <v>101.49368290043036</v>
          </cell>
          <cell r="N306">
            <v>104.11221991926146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763.15318577779135</v>
          </cell>
        </row>
        <row r="307">
          <cell r="B307" t="str">
            <v>1.1.3   Receitas Não Operacionais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08">
          <cell r="B308" t="str">
            <v xml:space="preserve">1.1.4   Receitas Financeiras </v>
          </cell>
          <cell r="G308">
            <v>371.35636345398524</v>
          </cell>
          <cell r="H308">
            <v>380.93735763109805</v>
          </cell>
          <cell r="I308">
            <v>390.76554145798042</v>
          </cell>
          <cell r="J308">
            <v>400.84729242759636</v>
          </cell>
          <cell r="K308">
            <v>411.18915257222835</v>
          </cell>
          <cell r="L308">
            <v>421.79783270859184</v>
          </cell>
          <cell r="M308">
            <v>432.68021679247346</v>
          </cell>
          <cell r="N308">
            <v>443.84336638571926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3253.4171234296728</v>
          </cell>
        </row>
        <row r="309">
          <cell r="B309" t="str">
            <v>2.  DESEMBOLSOS     (2.1.+ ... + 2.4)</v>
          </cell>
          <cell r="G309">
            <v>80538.819781015962</v>
          </cell>
          <cell r="H309">
            <v>82118.4466556556</v>
          </cell>
          <cell r="I309">
            <v>83738.827903660931</v>
          </cell>
          <cell r="J309">
            <v>85401.014987864823</v>
          </cell>
          <cell r="K309">
            <v>87106.086498841178</v>
          </cell>
          <cell r="L309">
            <v>88855.148854800675</v>
          </cell>
          <cell r="M309">
            <v>90649.337019543978</v>
          </cell>
          <cell r="N309">
            <v>92489.815238937634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690897.49694032059</v>
          </cell>
        </row>
        <row r="310">
          <cell r="B310" t="str">
            <v>2.1.  OPERACIONAIS     (2.1.1.+ ... + 2.1.8)</v>
          </cell>
          <cell r="G310">
            <v>42461.785464163877</v>
          </cell>
          <cell r="H310">
            <v>42812.681804198153</v>
          </cell>
          <cell r="I310">
            <v>43172.631269805301</v>
          </cell>
          <cell r="J310">
            <v>43541.867431625127</v>
          </cell>
          <cell r="K310">
            <v>43920.629886419905</v>
          </cell>
          <cell r="L310">
            <v>44309.16441254838</v>
          </cell>
          <cell r="M310">
            <v>44707.723129450969</v>
          </cell>
          <cell r="N310">
            <v>45116.564661249649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350043.04805946129</v>
          </cell>
        </row>
        <row r="311">
          <cell r="B311" t="str">
            <v xml:space="preserve">2.1.1.  Pessoal / Administradores   </v>
          </cell>
          <cell r="G311">
            <v>18979.733588298932</v>
          </cell>
          <cell r="H311">
            <v>18979.733588298932</v>
          </cell>
          <cell r="I311">
            <v>18979.733588298932</v>
          </cell>
          <cell r="J311">
            <v>18979.733588298932</v>
          </cell>
          <cell r="K311">
            <v>18979.733588298932</v>
          </cell>
          <cell r="L311">
            <v>18979.733588298932</v>
          </cell>
          <cell r="M311">
            <v>18979.733588298932</v>
          </cell>
          <cell r="N311">
            <v>18979.733588298932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151837.86870639145</v>
          </cell>
        </row>
        <row r="312">
          <cell r="B312" t="str">
            <v xml:space="preserve">2.1.2.  Conservação de Rotina  </v>
          </cell>
          <cell r="G312">
            <v>6812.7863690472386</v>
          </cell>
          <cell r="H312">
            <v>6812.7863690472386</v>
          </cell>
          <cell r="I312">
            <v>6812.7863690472386</v>
          </cell>
          <cell r="J312">
            <v>6812.7863690472386</v>
          </cell>
          <cell r="K312">
            <v>6812.7863690472386</v>
          </cell>
          <cell r="L312">
            <v>6812.7863690472386</v>
          </cell>
          <cell r="M312">
            <v>6812.7863690472386</v>
          </cell>
          <cell r="N312">
            <v>6812.7863690472386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54502.290952377902</v>
          </cell>
        </row>
        <row r="313">
          <cell r="B313" t="str">
            <v xml:space="preserve">2.1.3.  Consumo   </v>
          </cell>
          <cell r="G313">
            <v>1070.8418276591092</v>
          </cell>
          <cell r="H313">
            <v>1070.8418276591092</v>
          </cell>
          <cell r="I313">
            <v>1070.8418276591092</v>
          </cell>
          <cell r="J313">
            <v>1070.8418276591092</v>
          </cell>
          <cell r="K313">
            <v>1070.8418276591092</v>
          </cell>
          <cell r="L313">
            <v>1070.8418276591092</v>
          </cell>
          <cell r="M313">
            <v>1070.8418276591092</v>
          </cell>
          <cell r="N313">
            <v>1070.8418276591092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8566.7346212728735</v>
          </cell>
        </row>
        <row r="314">
          <cell r="B314" t="str">
            <v>2.1.4.  Transportes</v>
          </cell>
          <cell r="G314">
            <v>200.06899999999999</v>
          </cell>
          <cell r="H314">
            <v>200.06899999999999</v>
          </cell>
          <cell r="I314">
            <v>200.06899999999999</v>
          </cell>
          <cell r="J314">
            <v>200.06899999999999</v>
          </cell>
          <cell r="K314">
            <v>200.06899999999999</v>
          </cell>
          <cell r="L314">
            <v>200.06899999999999</v>
          </cell>
          <cell r="M314">
            <v>200.06899999999999</v>
          </cell>
          <cell r="N314">
            <v>200.06899999999999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1600.5519999999999</v>
          </cell>
        </row>
        <row r="315">
          <cell r="B315" t="str">
            <v>2.1.5.  Diversas</v>
          </cell>
          <cell r="G315">
            <v>1314.6</v>
          </cell>
          <cell r="H315">
            <v>1314.6</v>
          </cell>
          <cell r="I315">
            <v>1314.6</v>
          </cell>
          <cell r="J315">
            <v>1314.6</v>
          </cell>
          <cell r="K315">
            <v>1314.6</v>
          </cell>
          <cell r="L315">
            <v>1314.6</v>
          </cell>
          <cell r="M315">
            <v>1314.6</v>
          </cell>
          <cell r="N315">
            <v>1314.6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10516.800000000001</v>
          </cell>
        </row>
        <row r="316">
          <cell r="B316" t="str">
            <v>2.1.6.  Tributos s/ Faturamento</v>
          </cell>
          <cell r="G316">
            <v>12845.503476399512</v>
          </cell>
          <cell r="H316">
            <v>13176.917466090619</v>
          </cell>
          <cell r="I316">
            <v>13516.881936715756</v>
          </cell>
          <cell r="J316">
            <v>13865.617490683027</v>
          </cell>
          <cell r="K316">
            <v>14223.350421942647</v>
          </cell>
          <cell r="L316">
            <v>14590.312862828769</v>
          </cell>
          <cell r="M316">
            <v>14966.742934689752</v>
          </cell>
          <cell r="N316">
            <v>15352.884902404747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112538.21149175485</v>
          </cell>
        </row>
        <row r="317">
          <cell r="B317" t="str">
            <v>2.1.7.  Seguros</v>
          </cell>
          <cell r="G317">
            <v>1102.5086932026952</v>
          </cell>
          <cell r="H317">
            <v>1121.4554912811413</v>
          </cell>
          <cell r="I317">
            <v>1140.8911167500119</v>
          </cell>
          <cell r="J317">
            <v>1160.8281813559788</v>
          </cell>
          <cell r="K317">
            <v>1181.27962222878</v>
          </cell>
          <cell r="L317">
            <v>1202.2587102760995</v>
          </cell>
          <cell r="M317">
            <v>1223.7790587950394</v>
          </cell>
          <cell r="N317">
            <v>1245.8546323057685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9378.855506195514</v>
          </cell>
        </row>
        <row r="318">
          <cell r="B318" t="str">
            <v xml:space="preserve">2.1.8.  Garantias </v>
          </cell>
          <cell r="G318">
            <v>135.74250955639192</v>
          </cell>
          <cell r="H318">
            <v>136.27806182110956</v>
          </cell>
          <cell r="I318">
            <v>136.82743133425689</v>
          </cell>
          <cell r="J318">
            <v>137.39097458084345</v>
          </cell>
          <cell r="K318">
            <v>137.96905724319194</v>
          </cell>
          <cell r="L318">
            <v>138.56205443822901</v>
          </cell>
          <cell r="M318">
            <v>139.17035096089805</v>
          </cell>
          <cell r="N318">
            <v>139.79434153385193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1101.7347814687728</v>
          </cell>
        </row>
        <row r="319">
          <cell r="B319" t="str">
            <v>2.2.  INVESTIMENTOS / IMOBILIZADO     (2.2.1.+ ... + 2.2.7)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B320" t="str">
            <v xml:space="preserve">2.2.1.  Ampliação Principal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B321" t="str">
            <v>2.2.2.  Demais Obras de Ampliação/Melhoramentos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B322" t="str">
            <v xml:space="preserve">2.2.3.  Equipamentos, Veiculos e Sist. Controle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B323" t="str">
            <v>2.2.4.  Desapropriações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B324" t="str">
            <v xml:space="preserve">2.2.5.  Conservação Especial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B325" t="str">
            <v>2.2.6.  Contratos Sub-rogados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B326" t="str">
            <v xml:space="preserve">2.2.7.  Indenizações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B327" t="str">
            <v>2.3.  DIREITO DE CONCESSÃO     (2.3.1.+ ... + 2.3.2)</v>
          </cell>
          <cell r="G327">
            <v>4455.0879108900035</v>
          </cell>
          <cell r="H327">
            <v>4570.0291789909661</v>
          </cell>
          <cell r="I327">
            <v>4687.9359318089328</v>
          </cell>
          <cell r="J327">
            <v>4808.8846788496039</v>
          </cell>
          <cell r="K327">
            <v>4932.9539035639236</v>
          </cell>
          <cell r="L327">
            <v>5060.224114275873</v>
          </cell>
          <cell r="M327">
            <v>5190.7778964241907</v>
          </cell>
          <cell r="N327">
            <v>5324.6999661519349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39030.593580955428</v>
          </cell>
        </row>
        <row r="328">
          <cell r="B328" t="str">
            <v>2.3.1.  Valor Variável da Concessão</v>
          </cell>
          <cell r="G328">
            <v>4455.0879108900035</v>
          </cell>
          <cell r="H328">
            <v>4570.0291789909661</v>
          </cell>
          <cell r="I328">
            <v>4687.9359318089328</v>
          </cell>
          <cell r="J328">
            <v>4808.8846788496039</v>
          </cell>
          <cell r="K328">
            <v>4932.9539035639236</v>
          </cell>
          <cell r="L328">
            <v>5060.224114275873</v>
          </cell>
          <cell r="M328">
            <v>5190.7778964241907</v>
          </cell>
          <cell r="N328">
            <v>5324.6999661519349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39030.593580955428</v>
          </cell>
        </row>
        <row r="329">
          <cell r="B329" t="str">
            <v xml:space="preserve">2.3.2.  Valor Fixo da Concessão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B330" t="str">
            <v>2.4.  DESEMBOLSOS  SOBRE O LUCRO     (2.4.1. + 2.4.2)</v>
          </cell>
          <cell r="G330">
            <v>33621.94640596208</v>
          </cell>
          <cell r="H330">
            <v>34735.735672466486</v>
          </cell>
          <cell r="I330">
            <v>35878.260702046697</v>
          </cell>
          <cell r="J330">
            <v>37050.262877390094</v>
          </cell>
          <cell r="K330">
            <v>38252.502708857341</v>
          </cell>
          <cell r="L330">
            <v>39485.76032797643</v>
          </cell>
          <cell r="M330">
            <v>40750.835993668814</v>
          </cell>
          <cell r="N330">
            <v>42048.550611536048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301823.85529990395</v>
          </cell>
        </row>
        <row r="331">
          <cell r="B331" t="str">
            <v xml:space="preserve">2.4.1.  Contribuição Social  </v>
          </cell>
          <cell r="G331">
            <v>8156.593068112019</v>
          </cell>
          <cell r="H331">
            <v>8426.6025872646023</v>
          </cell>
          <cell r="I331">
            <v>8703.57835201132</v>
          </cell>
          <cell r="J331">
            <v>8987.7000914885102</v>
          </cell>
          <cell r="K331">
            <v>9279.1521718442036</v>
          </cell>
          <cell r="L331">
            <v>9578.1237158730728</v>
          </cell>
          <cell r="M331">
            <v>9884.8087257378938</v>
          </cell>
          <cell r="N331">
            <v>10199.406208857225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73215.964921188846</v>
          </cell>
        </row>
        <row r="332">
          <cell r="B332" t="str">
            <v xml:space="preserve">2.4.2.  Imposto de Renda  </v>
          </cell>
          <cell r="G332">
            <v>25465.353337850058</v>
          </cell>
          <cell r="H332">
            <v>26309.13308520188</v>
          </cell>
          <cell r="I332">
            <v>27174.682350035375</v>
          </cell>
          <cell r="J332">
            <v>28062.562785901588</v>
          </cell>
          <cell r="K332">
            <v>28973.350537013135</v>
          </cell>
          <cell r="L332">
            <v>29907.636612103353</v>
          </cell>
          <cell r="M332">
            <v>30866.02726793092</v>
          </cell>
          <cell r="N332">
            <v>31849.144402678827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228607.89037871512</v>
          </cell>
        </row>
        <row r="333">
          <cell r="B333" t="str">
            <v>3.  SALDO DO CAIXA     (1 - 2)</v>
          </cell>
          <cell r="G333">
            <v>68335.466945438166</v>
          </cell>
          <cell r="H333">
            <v>70596.796668341034</v>
          </cell>
          <cell r="I333">
            <v>72916.468698094817</v>
          </cell>
          <cell r="J333">
            <v>75295.988266216242</v>
          </cell>
          <cell r="K333">
            <v>77736.899439195171</v>
          </cell>
          <cell r="L333">
            <v>80240.786120437027</v>
          </cell>
          <cell r="M333">
            <v>82809.273078054859</v>
          </cell>
          <cell r="N333">
            <v>85444.026999179259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613375.70621495671</v>
          </cell>
        </row>
        <row r="334">
          <cell r="B334" t="str">
            <v xml:space="preserve">4. T.I.R. (Taxa Interna de Retorno) Anual do Projeto     </v>
          </cell>
          <cell r="G334">
            <v>0.19996651588646447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RELATA VÉIO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Comparativo de Mercado "/>
      <sheetName val="Capa Simulador"/>
      <sheetName val="FLUXO + DRE  Original 20 anos"/>
      <sheetName val="Fatores 20 anos - Cenário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4">
          <cell r="F54" t="str">
            <v>ESTUDO DO REEQUILÍBRIO ECONÔMICO-FINANCEIRO</v>
          </cell>
        </row>
        <row r="55">
          <cell r="F55" t="str">
            <v>DA CONCESSIONÁRIA AUTOVIAS</v>
          </cell>
        </row>
        <row r="56">
          <cell r="F56" t="str">
            <v>Versão: A-001 - outubro/2006</v>
          </cell>
        </row>
        <row r="57">
          <cell r="F57" t="str">
            <v>Valores a Preço de: julho/1997</v>
          </cell>
        </row>
        <row r="64">
          <cell r="B64" t="str">
            <v>RESUMO DOS DESEQUILIBRIOS NO CONTRATO EM VPL (Milhares de Reais)</v>
          </cell>
        </row>
        <row r="66">
          <cell r="B66" t="str">
            <v>FATOR</v>
          </cell>
          <cell r="C66" t="str">
            <v>DISCRIMINAÇÃO</v>
          </cell>
          <cell r="G66" t="str">
            <v>VPL (a)</v>
          </cell>
          <cell r="H66">
            <v>9</v>
          </cell>
          <cell r="I66" t="str">
            <v>TIR (b)</v>
          </cell>
        </row>
        <row r="67">
          <cell r="B67" t="str">
            <v>FATOR 1</v>
          </cell>
          <cell r="C67" t="str">
            <v>1ª Adequação - Investimentos</v>
          </cell>
          <cell r="G67">
            <v>8183.03449669155</v>
          </cell>
          <cell r="H67">
            <v>34487.193485475902</v>
          </cell>
          <cell r="I67">
            <v>0.18821865392873935</v>
          </cell>
        </row>
        <row r="68">
          <cell r="B68" t="str">
            <v>FATOR 2</v>
          </cell>
          <cell r="C68" t="str">
            <v>2ª Adequação - Investimentos</v>
          </cell>
          <cell r="G68">
            <v>-7407.7661226006167</v>
          </cell>
          <cell r="H68">
            <v>-31219.844382737283</v>
          </cell>
          <cell r="I68">
            <v>0.16244313544914771</v>
          </cell>
        </row>
        <row r="69">
          <cell r="B69" t="str">
            <v>FATOR 3</v>
          </cell>
          <cell r="C69" t="str">
            <v>3ª Adequação - Investimentos</v>
          </cell>
          <cell r="G69">
            <v>10079.253419958328</v>
          </cell>
          <cell r="H69">
            <v>42478.760540944371</v>
          </cell>
          <cell r="I69">
            <v>0.19114595825835864</v>
          </cell>
        </row>
        <row r="70">
          <cell r="B70" t="str">
            <v>FATOR 4</v>
          </cell>
          <cell r="C70" t="str">
            <v>4ª Adequação - Investimentos (inclui os Custos da Exec. Obra do Disp. Altern. da TAM)</v>
          </cell>
          <cell r="G70">
            <v>1750.1478451563992</v>
          </cell>
          <cell r="H70">
            <v>7375.9541632753026</v>
          </cell>
          <cell r="I70">
            <v>0.17607867614966902</v>
          </cell>
        </row>
        <row r="71">
          <cell r="B71" t="str">
            <v>FATOR 5</v>
          </cell>
          <cell r="C71" t="str">
            <v>Alt. Rec: Recl.Tarif. Pça. Batatais-Pista Simples p/ Dupla (Dez/01-Jun/02)</v>
          </cell>
          <cell r="G71">
            <v>-808.28912455400609</v>
          </cell>
          <cell r="H71">
            <v>-3406.514226717512</v>
          </cell>
          <cell r="I71">
            <v>0.17207029083098982</v>
          </cell>
        </row>
        <row r="72">
          <cell r="B72" t="str">
            <v>FATOR 6</v>
          </cell>
          <cell r="C72" t="str">
            <v>Perda de Receita: Parcelamento do Reajuste Tarifário de Julho de 2003</v>
          </cell>
          <cell r="G72">
            <v>-617.14517734210028</v>
          </cell>
          <cell r="H72">
            <v>-2600.9428590616894</v>
          </cell>
          <cell r="I72">
            <v>0.17236325216692613</v>
          </cell>
        </row>
        <row r="73">
          <cell r="B73" t="str">
            <v>FATOR 7</v>
          </cell>
          <cell r="C73" t="str">
            <v>Majoração da COFINS</v>
          </cell>
          <cell r="G73">
            <v>-3073.4565680272935</v>
          </cell>
          <cell r="H73">
            <v>-12953.005559687959</v>
          </cell>
          <cell r="I73">
            <v>0.16856529493292857</v>
          </cell>
        </row>
        <row r="74">
          <cell r="B74" t="str">
            <v>FATOR 8</v>
          </cell>
          <cell r="C74" t="str">
            <v>Majoração PIS</v>
          </cell>
          <cell r="G74">
            <v>-119.49641617366855</v>
          </cell>
          <cell r="H74">
            <v>-503.61464650655489</v>
          </cell>
          <cell r="I74">
            <v>0.17313329934641625</v>
          </cell>
        </row>
        <row r="75">
          <cell r="B75" t="str">
            <v>FATOR 9</v>
          </cell>
          <cell r="C75" t="str">
            <v>Alteração do ISS-QN</v>
          </cell>
          <cell r="G75">
            <v>-7841.2391813936847</v>
          </cell>
          <cell r="H75">
            <v>-33046.705708493842</v>
          </cell>
          <cell r="I75">
            <v>0.16081002788495755</v>
          </cell>
        </row>
        <row r="76">
          <cell r="B76" t="str">
            <v>FATOR 10</v>
          </cell>
          <cell r="C76" t="str">
            <v>5ª Adequação - Investimentos</v>
          </cell>
          <cell r="G76">
            <v>-50.586583345250226</v>
          </cell>
          <cell r="H76">
            <v>-213.19588574411429</v>
          </cell>
          <cell r="I76">
            <v>0.17323981779709988</v>
          </cell>
        </row>
        <row r="77">
          <cell r="B77" t="str">
            <v>FATOR 11</v>
          </cell>
          <cell r="C77">
            <v>0</v>
          </cell>
          <cell r="G77">
            <v>5.5500545851902748E-10</v>
          </cell>
          <cell r="H77">
            <v>2.339056573839402E-9</v>
          </cell>
          <cell r="I77">
            <v>0.17331856195985743</v>
          </cell>
        </row>
        <row r="78">
          <cell r="B78" t="str">
            <v>FATOR 12</v>
          </cell>
          <cell r="C78">
            <v>0</v>
          </cell>
          <cell r="G78">
            <v>5.5500545851902748E-10</v>
          </cell>
          <cell r="H78">
            <v>2.339056573839402E-9</v>
          </cell>
          <cell r="I78">
            <v>0.17331856195985743</v>
          </cell>
        </row>
        <row r="79">
          <cell r="B79" t="str">
            <v>FATOR 13</v>
          </cell>
          <cell r="C79">
            <v>0</v>
          </cell>
          <cell r="G79">
            <v>5.5500545851902748E-10</v>
          </cell>
          <cell r="H79">
            <v>2.339056573839402E-9</v>
          </cell>
          <cell r="I79">
            <v>0.17331856195985743</v>
          </cell>
        </row>
        <row r="80">
          <cell r="B80" t="str">
            <v>FATOR 14</v>
          </cell>
          <cell r="C80">
            <v>0</v>
          </cell>
          <cell r="G80">
            <v>5.5500545851902748E-10</v>
          </cell>
          <cell r="H80">
            <v>2.339056573839402E-9</v>
          </cell>
          <cell r="I80">
            <v>0.17331856195985743</v>
          </cell>
        </row>
        <row r="81">
          <cell r="B81" t="str">
            <v>FATOR 15</v>
          </cell>
          <cell r="C81">
            <v>0</v>
          </cell>
          <cell r="G81">
            <v>5.5500545851902748E-10</v>
          </cell>
          <cell r="H81">
            <v>2.339056573839402E-9</v>
          </cell>
          <cell r="I81">
            <v>0.17331856195985743</v>
          </cell>
        </row>
        <row r="82">
          <cell r="B82" t="str">
            <v>TOTAL GERAL</v>
          </cell>
          <cell r="G82">
            <v>94.456588372433359</v>
          </cell>
          <cell r="H82">
            <v>398.08492075831765</v>
          </cell>
          <cell r="I82">
            <v>0.17351276554387782</v>
          </cell>
        </row>
        <row r="83">
          <cell r="B83" t="str">
            <v>(a) reperesenta apenas o VPL do fluxo de caixa do fator utilizando a tir original do projeto</v>
          </cell>
        </row>
        <row r="84">
          <cell r="B84" t="str">
            <v>(b) representa a tir do fluxo de caixa do projeto mais o fluxo de caixa do fator</v>
          </cell>
        </row>
        <row r="86">
          <cell r="B86" t="str">
            <v>ALTERNATIVAS UTILIZADAS PARA O REEQUILIBRIO DO CONTRATO</v>
          </cell>
        </row>
        <row r="88">
          <cell r="B88" t="str">
            <v>Projeta o Contrato Original até:</v>
          </cell>
          <cell r="F88">
            <v>20</v>
          </cell>
        </row>
        <row r="90">
          <cell r="B90" t="str">
            <v>Reajuste na Receita Base  de:</v>
          </cell>
          <cell r="F90">
            <v>0</v>
          </cell>
        </row>
        <row r="92">
          <cell r="B92" t="str">
            <v>Considera o Reajuste a Partir do:</v>
          </cell>
          <cell r="F92">
            <v>9</v>
          </cell>
        </row>
        <row r="94">
          <cell r="B94" t="str">
            <v>EFEITOS NOS RESULTADOS PROJETADOS</v>
          </cell>
        </row>
        <row r="96">
          <cell r="B96" t="str">
            <v>TIR Original do Contrato (ao ano)</v>
          </cell>
          <cell r="J96">
            <v>0.17331856195985743</v>
          </cell>
        </row>
        <row r="98">
          <cell r="B98" t="str">
            <v>TIR Resultante dos Desequilibrio no Contrato Original (ao ano)</v>
          </cell>
          <cell r="J98">
            <v>0.17351276554387782</v>
          </cell>
        </row>
        <row r="100">
          <cell r="B100" t="str">
            <v>Diferença entre a TIR Original x TIR Desequilibrios</v>
          </cell>
          <cell r="J100">
            <v>1.9420358402039151E-4</v>
          </cell>
        </row>
        <row r="102">
          <cell r="B102" t="str">
            <v>TIR Resultante das Alternativas Utilizadas para o Reequilibrio (ao ano)</v>
          </cell>
          <cell r="J102">
            <v>0.17351082152394567</v>
          </cell>
        </row>
        <row r="104">
          <cell r="B104" t="str">
            <v>GRAFICOS COMPARATIVOS DOS AJUSTES NOS DESEQUILIBRIOS NO CONTRATO ORIGINAL</v>
          </cell>
        </row>
        <row r="133">
          <cell r="B133" t="str">
            <v>SALDO DO FLUXO DE CAIXA DOS FATORES DE DESEQUILIBRIO (MIlhares de Reais)</v>
          </cell>
        </row>
        <row r="135">
          <cell r="B135" t="str">
            <v>DISCRIMINAÇÃO</v>
          </cell>
          <cell r="F135" t="str">
            <v>VPL</v>
          </cell>
          <cell r="G135" t="str">
            <v>TIR</v>
          </cell>
          <cell r="H135">
            <v>1</v>
          </cell>
          <cell r="I135">
            <v>2</v>
          </cell>
          <cell r="J135">
            <v>3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8</v>
          </cell>
          <cell r="P135">
            <v>9</v>
          </cell>
          <cell r="Q135">
            <v>10</v>
          </cell>
          <cell r="R135">
            <v>11</v>
          </cell>
          <cell r="S135">
            <v>12</v>
          </cell>
          <cell r="T135">
            <v>13</v>
          </cell>
          <cell r="U135">
            <v>14</v>
          </cell>
          <cell r="V135">
            <v>15</v>
          </cell>
          <cell r="W135">
            <v>16</v>
          </cell>
          <cell r="X135">
            <v>17</v>
          </cell>
          <cell r="Y135">
            <v>18</v>
          </cell>
          <cell r="Z135">
            <v>19</v>
          </cell>
          <cell r="AA135">
            <v>20</v>
          </cell>
        </row>
        <row r="136">
          <cell r="B136" t="str">
            <v>(=)Fluxo de Caixa do Projeto Original</v>
          </cell>
          <cell r="F136">
            <v>5.5500545851902748E-10</v>
          </cell>
          <cell r="G136">
            <v>0.17331856195985743</v>
          </cell>
          <cell r="H136">
            <v>-41966.338999999993</v>
          </cell>
          <cell r="I136">
            <v>-24439.738599999997</v>
          </cell>
          <cell r="J136">
            <v>-19144.064299999998</v>
          </cell>
          <cell r="K136">
            <v>-31594.811899999986</v>
          </cell>
          <cell r="L136">
            <v>-19295.849000000002</v>
          </cell>
          <cell r="M136">
            <v>35531.796300000002</v>
          </cell>
          <cell r="N136">
            <v>38757.6783</v>
          </cell>
          <cell r="O136">
            <v>41276.131000000001</v>
          </cell>
          <cell r="P136">
            <v>42352.070199999995</v>
          </cell>
          <cell r="Q136">
            <v>9958.6160999999993</v>
          </cell>
          <cell r="R136">
            <v>23605.308499999999</v>
          </cell>
          <cell r="S136">
            <v>39990.570900000006</v>
          </cell>
          <cell r="T136">
            <v>48788.863599999997</v>
          </cell>
          <cell r="U136">
            <v>51491.495699999999</v>
          </cell>
          <cell r="V136">
            <v>50623.698600000003</v>
          </cell>
          <cell r="W136">
            <v>56701.420800000007</v>
          </cell>
          <cell r="X136">
            <v>59239.083400000003</v>
          </cell>
          <cell r="Y136">
            <v>28787.475600000005</v>
          </cell>
          <cell r="Z136">
            <v>45874.205199999997</v>
          </cell>
          <cell r="AA136">
            <v>63756.090800000005</v>
          </cell>
        </row>
        <row r="137">
          <cell r="B137" t="str">
            <v>(+)Desequilibrio do Projeto Original (a)</v>
          </cell>
        </row>
        <row r="138">
          <cell r="B138" t="str">
            <v>1ª Adequação - Investimentos</v>
          </cell>
        </row>
        <row r="139">
          <cell r="B139" t="str">
            <v>Fluxo de Caixa do Fator</v>
          </cell>
          <cell r="H139">
            <v>41808</v>
          </cell>
          <cell r="I139">
            <v>-15829.07</v>
          </cell>
          <cell r="J139">
            <v>-17967.04</v>
          </cell>
          <cell r="K139">
            <v>-6486.7699999999995</v>
          </cell>
          <cell r="L139">
            <v>-91.339999999999918</v>
          </cell>
          <cell r="M139">
            <v>0.14999999999992042</v>
          </cell>
          <cell r="N139">
            <v>30.009999999999991</v>
          </cell>
          <cell r="O139">
            <v>5.999999999994543E-2</v>
          </cell>
          <cell r="P139">
            <v>-18419.3</v>
          </cell>
          <cell r="Q139">
            <v>17583.3</v>
          </cell>
          <cell r="R139">
            <v>-329.62999999999829</v>
          </cell>
          <cell r="S139">
            <v>-7374.17</v>
          </cell>
          <cell r="T139">
            <v>29.909999999999854</v>
          </cell>
          <cell r="U139">
            <v>7.999999999992724E-2</v>
          </cell>
          <cell r="V139">
            <v>0.40999999999962711</v>
          </cell>
          <cell r="W139">
            <v>30.280000000000019</v>
          </cell>
          <cell r="X139">
            <v>0.23000000000004661</v>
          </cell>
          <cell r="Y139">
            <v>14766</v>
          </cell>
          <cell r="Z139">
            <v>2485.33</v>
          </cell>
          <cell r="AA139">
            <v>-9199</v>
          </cell>
        </row>
        <row r="140">
          <cell r="B140" t="str">
            <v>Somatoria com Projeto Original</v>
          </cell>
          <cell r="F140">
            <v>8183.03449669155</v>
          </cell>
          <cell r="G140">
            <v>0.18821865392873935</v>
          </cell>
          <cell r="H140">
            <v>-158.33899999999267</v>
          </cell>
          <cell r="I140">
            <v>-40268.808599999997</v>
          </cell>
          <cell r="J140">
            <v>-37111.104299999999</v>
          </cell>
          <cell r="K140">
            <v>-38081.581899999983</v>
          </cell>
          <cell r="L140">
            <v>-19387.189000000002</v>
          </cell>
          <cell r="M140">
            <v>35531.946300000003</v>
          </cell>
          <cell r="N140">
            <v>38787.688300000002</v>
          </cell>
          <cell r="O140">
            <v>41276.190999999999</v>
          </cell>
          <cell r="P140">
            <v>23932.770199999995</v>
          </cell>
          <cell r="Q140">
            <v>27541.916099999999</v>
          </cell>
          <cell r="R140">
            <v>23275.678500000002</v>
          </cell>
          <cell r="S140">
            <v>32616.400900000008</v>
          </cell>
          <cell r="T140">
            <v>48818.7736</v>
          </cell>
          <cell r="U140">
            <v>51491.575700000001</v>
          </cell>
          <cell r="V140">
            <v>50624.1086</v>
          </cell>
          <cell r="W140">
            <v>56731.700800000006</v>
          </cell>
          <cell r="X140">
            <v>59239.313400000006</v>
          </cell>
          <cell r="Y140">
            <v>43553.475600000005</v>
          </cell>
          <cell r="Z140">
            <v>48359.535199999998</v>
          </cell>
          <cell r="AA140">
            <v>54557.090800000005</v>
          </cell>
        </row>
        <row r="141">
          <cell r="B141" t="str">
            <v>2ª Adequação - Investimentos</v>
          </cell>
        </row>
        <row r="142">
          <cell r="B142" t="str">
            <v>Fluxo de Caixa do Fator</v>
          </cell>
          <cell r="H142">
            <v>0</v>
          </cell>
          <cell r="I142">
            <v>-13822.671999999999</v>
          </cell>
          <cell r="J142">
            <v>17067.629999999997</v>
          </cell>
          <cell r="K142">
            <v>-15318.559999999998</v>
          </cell>
          <cell r="L142">
            <v>12469.600000000002</v>
          </cell>
          <cell r="M142">
            <v>0</v>
          </cell>
          <cell r="N142">
            <v>808.99</v>
          </cell>
          <cell r="O142">
            <v>-34275.31</v>
          </cell>
          <cell r="P142">
            <v>-15368.46</v>
          </cell>
          <cell r="Q142">
            <v>10803.18</v>
          </cell>
          <cell r="R142">
            <v>16580.18</v>
          </cell>
          <cell r="S142">
            <v>16539.169999999998</v>
          </cell>
          <cell r="T142">
            <v>1591.09</v>
          </cell>
          <cell r="U142">
            <v>1465.27</v>
          </cell>
          <cell r="V142">
            <v>996.96</v>
          </cell>
          <cell r="W142">
            <v>647.04999999999995</v>
          </cell>
          <cell r="X142">
            <v>-21473.72</v>
          </cell>
          <cell r="Y142">
            <v>-249.40000000000146</v>
          </cell>
          <cell r="Z142">
            <v>5703.07</v>
          </cell>
          <cell r="AA142">
            <v>16062</v>
          </cell>
        </row>
        <row r="143">
          <cell r="B143" t="str">
            <v>Somatoria com Projeto Original</v>
          </cell>
          <cell r="F143">
            <v>-7407.7661226006167</v>
          </cell>
          <cell r="G143">
            <v>0.16244313544914771</v>
          </cell>
          <cell r="H143">
            <v>-41966.338999999993</v>
          </cell>
          <cell r="I143">
            <v>-38262.410599999996</v>
          </cell>
          <cell r="J143">
            <v>-2076.4343000000008</v>
          </cell>
          <cell r="K143">
            <v>-46913.371899999984</v>
          </cell>
          <cell r="L143">
            <v>-6826.2489999999998</v>
          </cell>
          <cell r="M143">
            <v>35531.796300000002</v>
          </cell>
          <cell r="N143">
            <v>39566.668299999998</v>
          </cell>
          <cell r="O143">
            <v>7000.8210000000036</v>
          </cell>
          <cell r="P143">
            <v>26983.610199999996</v>
          </cell>
          <cell r="Q143">
            <v>20761.7961</v>
          </cell>
          <cell r="R143">
            <v>40185.488499999999</v>
          </cell>
          <cell r="S143">
            <v>56529.740900000004</v>
          </cell>
          <cell r="T143">
            <v>50379.953599999993</v>
          </cell>
          <cell r="U143">
            <v>52956.765699999996</v>
          </cell>
          <cell r="V143">
            <v>51620.658600000002</v>
          </cell>
          <cell r="W143">
            <v>57348.47080000001</v>
          </cell>
          <cell r="X143">
            <v>37765.363400000002</v>
          </cell>
          <cell r="Y143">
            <v>28538.075600000004</v>
          </cell>
          <cell r="Z143">
            <v>51577.275199999996</v>
          </cell>
          <cell r="AA143">
            <v>79818.090800000005</v>
          </cell>
        </row>
        <row r="144">
          <cell r="B144" t="str">
            <v>3ª Adequação - Investimentos</v>
          </cell>
        </row>
        <row r="145">
          <cell r="B145" t="str">
            <v>Fluxo de Caixa do Fator</v>
          </cell>
          <cell r="H145">
            <v>-1172.3437824999999</v>
          </cell>
          <cell r="I145">
            <v>6939.8326536842105</v>
          </cell>
          <cell r="J145">
            <v>5792.0265745175438</v>
          </cell>
          <cell r="K145">
            <v>36785.401953929308</v>
          </cell>
          <cell r="L145">
            <v>2545.005928929309</v>
          </cell>
          <cell r="M145">
            <v>-33124.696771070696</v>
          </cell>
          <cell r="N145">
            <v>-14240.730928213548</v>
          </cell>
          <cell r="O145">
            <v>-7241.2167503289356</v>
          </cell>
          <cell r="P145">
            <v>2463.4361871710707</v>
          </cell>
          <cell r="Q145">
            <v>1996.4538246710663</v>
          </cell>
          <cell r="R145">
            <v>2341.7844171710663</v>
          </cell>
          <cell r="S145">
            <v>1088.9083421710657</v>
          </cell>
          <cell r="T145">
            <v>402.41846717106614</v>
          </cell>
          <cell r="U145">
            <v>556.723692171067</v>
          </cell>
          <cell r="V145">
            <v>-174.87715782893463</v>
          </cell>
          <cell r="W145">
            <v>-2055.5265203289337</v>
          </cell>
          <cell r="X145">
            <v>-23.446420328933019</v>
          </cell>
          <cell r="Y145">
            <v>-515.31004532893337</v>
          </cell>
          <cell r="Z145">
            <v>-1273.1544953289297</v>
          </cell>
          <cell r="AA145">
            <v>-3264.5518703289317</v>
          </cell>
        </row>
        <row r="146">
          <cell r="B146" t="str">
            <v>Somatoria com Projeto Original</v>
          </cell>
          <cell r="F146">
            <v>10079.253419958328</v>
          </cell>
          <cell r="G146">
            <v>0.19114595825835864</v>
          </cell>
          <cell r="H146">
            <v>-43138.682782499993</v>
          </cell>
          <cell r="I146">
            <v>-17499.905946315786</v>
          </cell>
          <cell r="J146">
            <v>-13352.037725482454</v>
          </cell>
          <cell r="K146">
            <v>5190.5900539293216</v>
          </cell>
          <cell r="L146">
            <v>-16750.843071070693</v>
          </cell>
          <cell r="M146">
            <v>2407.099528929306</v>
          </cell>
          <cell r="N146">
            <v>24516.947371786453</v>
          </cell>
          <cell r="O146">
            <v>34034.914249671063</v>
          </cell>
          <cell r="P146">
            <v>44815.506387171066</v>
          </cell>
          <cell r="Q146">
            <v>11955.069924671065</v>
          </cell>
          <cell r="R146">
            <v>25947.092917171067</v>
          </cell>
          <cell r="S146">
            <v>41079.479242171074</v>
          </cell>
          <cell r="T146">
            <v>49191.282067171065</v>
          </cell>
          <cell r="U146">
            <v>52048.219392171064</v>
          </cell>
          <cell r="V146">
            <v>50448.821442171065</v>
          </cell>
          <cell r="W146">
            <v>54645.894279671076</v>
          </cell>
          <cell r="X146">
            <v>59215.636979671071</v>
          </cell>
          <cell r="Y146">
            <v>28272.165554671072</v>
          </cell>
          <cell r="Z146">
            <v>44601.05070467107</v>
          </cell>
          <cell r="AA146">
            <v>60491.538929671071</v>
          </cell>
        </row>
        <row r="147">
          <cell r="B147" t="str">
            <v>4ª Adequação - Investimentos (inclui os Custos da Exec. Obra do Disp. Altern. da TAM)</v>
          </cell>
        </row>
        <row r="148">
          <cell r="B148" t="str">
            <v>Fluxo de Caixa do Fator</v>
          </cell>
          <cell r="H148">
            <v>-4.1376225000000204</v>
          </cell>
          <cell r="I148">
            <v>-15.891245526316087</v>
          </cell>
          <cell r="J148">
            <v>-19.524133026316377</v>
          </cell>
          <cell r="K148">
            <v>83.441611091330472</v>
          </cell>
          <cell r="L148">
            <v>2975.11603609133</v>
          </cell>
          <cell r="M148">
            <v>5894.63313609133</v>
          </cell>
          <cell r="N148">
            <v>-1386.9843139086702</v>
          </cell>
          <cell r="O148">
            <v>2314.8111235913329</v>
          </cell>
          <cell r="P148">
            <v>4668.3706860913308</v>
          </cell>
          <cell r="Q148">
            <v>-15622.665201408667</v>
          </cell>
          <cell r="R148">
            <v>-758.18774390866884</v>
          </cell>
          <cell r="S148">
            <v>91.230331091332147</v>
          </cell>
          <cell r="T148">
            <v>99.492706091331684</v>
          </cell>
          <cell r="U148">
            <v>37.557481091330814</v>
          </cell>
          <cell r="V148">
            <v>84.470831091332073</v>
          </cell>
          <cell r="W148">
            <v>375.86289359133281</v>
          </cell>
          <cell r="X148">
            <v>712.92654359133235</v>
          </cell>
          <cell r="Y148">
            <v>67.142668591332324</v>
          </cell>
          <cell r="Z148">
            <v>98.068618591328772</v>
          </cell>
          <cell r="AA148">
            <v>117.67187032893155</v>
          </cell>
        </row>
        <row r="149">
          <cell r="B149" t="str">
            <v>Somatoria com Projeto Original</v>
          </cell>
          <cell r="F149">
            <v>1750.1478451563992</v>
          </cell>
          <cell r="G149">
            <v>0.17607867614966902</v>
          </cell>
          <cell r="H149">
            <v>-41970.476622499991</v>
          </cell>
          <cell r="I149">
            <v>-24455.629845526313</v>
          </cell>
          <cell r="J149">
            <v>-19163.588433026314</v>
          </cell>
          <cell r="K149">
            <v>-31511.370288908656</v>
          </cell>
          <cell r="L149">
            <v>-16320.732963908671</v>
          </cell>
          <cell r="M149">
            <v>41426.429436091334</v>
          </cell>
          <cell r="N149">
            <v>37370.693986091326</v>
          </cell>
          <cell r="O149">
            <v>43590.942123591332</v>
          </cell>
          <cell r="P149">
            <v>47020.440886091325</v>
          </cell>
          <cell r="Q149">
            <v>-5664.0491014086674</v>
          </cell>
          <cell r="R149">
            <v>22847.120756091332</v>
          </cell>
          <cell r="S149">
            <v>40081.80123109134</v>
          </cell>
          <cell r="T149">
            <v>48888.356306091329</v>
          </cell>
          <cell r="U149">
            <v>51529.053181091331</v>
          </cell>
          <cell r="V149">
            <v>50708.169431091337</v>
          </cell>
          <cell r="W149">
            <v>57077.283693591336</v>
          </cell>
          <cell r="X149">
            <v>59952.009943591336</v>
          </cell>
          <cell r="Y149">
            <v>28854.618268591337</v>
          </cell>
          <cell r="Z149">
            <v>45972.273818591326</v>
          </cell>
          <cell r="AA149">
            <v>63873.762670328935</v>
          </cell>
        </row>
        <row r="150">
          <cell r="B150" t="str">
            <v>Alt. Rec: Recl.Tarif. Pça. Batatais-Pista Simples p/ Dupla (Dez/01-Jun/02)</v>
          </cell>
        </row>
        <row r="151">
          <cell r="B151" t="str">
            <v>Fluxo de Caixa do Fator</v>
          </cell>
          <cell r="H151">
            <v>0</v>
          </cell>
          <cell r="I151">
            <v>0</v>
          </cell>
          <cell r="J151">
            <v>0</v>
          </cell>
          <cell r="K151">
            <v>-1531.9002978198646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2">
          <cell r="B152" t="str">
            <v>Somatoria com Projeto Original</v>
          </cell>
          <cell r="F152">
            <v>-808.28912455400609</v>
          </cell>
          <cell r="G152">
            <v>0.17207029083098982</v>
          </cell>
          <cell r="H152">
            <v>-41966.338999999993</v>
          </cell>
          <cell r="I152">
            <v>-24439.738599999997</v>
          </cell>
          <cell r="J152">
            <v>-19144.064299999998</v>
          </cell>
          <cell r="K152">
            <v>-33126.712197819848</v>
          </cell>
          <cell r="L152">
            <v>-19295.849000000002</v>
          </cell>
          <cell r="M152">
            <v>35531.796300000002</v>
          </cell>
          <cell r="N152">
            <v>38757.6783</v>
          </cell>
          <cell r="O152">
            <v>41276.131000000001</v>
          </cell>
          <cell r="P152">
            <v>42352.070199999995</v>
          </cell>
          <cell r="Q152">
            <v>9958.6160999999993</v>
          </cell>
          <cell r="R152">
            <v>23605.308499999999</v>
          </cell>
          <cell r="S152">
            <v>39990.570900000006</v>
          </cell>
          <cell r="T152">
            <v>48788.863599999997</v>
          </cell>
          <cell r="U152">
            <v>51491.495699999999</v>
          </cell>
          <cell r="V152">
            <v>50623.698600000003</v>
          </cell>
          <cell r="W152">
            <v>56701.420800000007</v>
          </cell>
          <cell r="X152">
            <v>59239.083400000003</v>
          </cell>
          <cell r="Y152">
            <v>28787.475600000005</v>
          </cell>
          <cell r="Z152">
            <v>45874.205199999997</v>
          </cell>
          <cell r="AA152">
            <v>63756.090800000005</v>
          </cell>
        </row>
        <row r="153">
          <cell r="B153" t="str">
            <v>Perda de Receita: Parcelamento do Reajuste Tarifário de Julho de 2003</v>
          </cell>
        </row>
        <row r="154">
          <cell r="B154" t="str">
            <v>Fluxo de Caixa do Fator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-476.03805497893615</v>
          </cell>
          <cell r="M154">
            <v>-1051.6674484885925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</row>
        <row r="155">
          <cell r="B155" t="str">
            <v>Somatoria com Projeto Original</v>
          </cell>
          <cell r="F155">
            <v>-617.14517734210028</v>
          </cell>
          <cell r="G155">
            <v>0.17236325216692613</v>
          </cell>
          <cell r="H155">
            <v>-41966.338999999993</v>
          </cell>
          <cell r="I155">
            <v>-24439.738599999997</v>
          </cell>
          <cell r="J155">
            <v>-19144.064299999998</v>
          </cell>
          <cell r="K155">
            <v>-31594.811899999986</v>
          </cell>
          <cell r="L155">
            <v>-19771.887054978939</v>
          </cell>
          <cell r="M155">
            <v>34480.128851511407</v>
          </cell>
          <cell r="N155">
            <v>38757.6783</v>
          </cell>
          <cell r="O155">
            <v>41276.131000000001</v>
          </cell>
          <cell r="P155">
            <v>42352.070199999995</v>
          </cell>
          <cell r="Q155">
            <v>9958.6160999999993</v>
          </cell>
          <cell r="R155">
            <v>23605.308499999999</v>
          </cell>
          <cell r="S155">
            <v>39990.570900000006</v>
          </cell>
          <cell r="T155">
            <v>48788.863599999997</v>
          </cell>
          <cell r="U155">
            <v>51491.495699999999</v>
          </cell>
          <cell r="V155">
            <v>50623.698600000003</v>
          </cell>
          <cell r="W155">
            <v>56701.420800000007</v>
          </cell>
          <cell r="X155">
            <v>59239.083400000003</v>
          </cell>
          <cell r="Y155">
            <v>28787.475600000005</v>
          </cell>
          <cell r="Z155">
            <v>45874.205199999997</v>
          </cell>
          <cell r="AA155">
            <v>63756.090800000005</v>
          </cell>
        </row>
        <row r="156">
          <cell r="B156" t="str">
            <v>Majoração da COFINS</v>
          </cell>
        </row>
        <row r="157">
          <cell r="B157" t="str">
            <v>Fluxo de Caixa do Fator</v>
          </cell>
          <cell r="H157">
            <v>-177.173125</v>
          </cell>
          <cell r="I157">
            <v>-455.68709999999999</v>
          </cell>
          <cell r="J157">
            <v>-499.71280000000002</v>
          </cell>
          <cell r="K157">
            <v>-500.76413275237633</v>
          </cell>
          <cell r="L157">
            <v>-529.53856465246918</v>
          </cell>
          <cell r="M157">
            <v>-1045.8201562208742</v>
          </cell>
          <cell r="N157">
            <v>-609.2645</v>
          </cell>
          <cell r="O157">
            <v>-629.39799999999991</v>
          </cell>
          <cell r="P157">
            <v>-650.39580000000001</v>
          </cell>
          <cell r="Q157">
            <v>-669.24289999999996</v>
          </cell>
          <cell r="R157">
            <v>-688.19050000000004</v>
          </cell>
          <cell r="S157">
            <v>-711.96210000000008</v>
          </cell>
          <cell r="T157">
            <v>-736.71859999999992</v>
          </cell>
          <cell r="U157">
            <v>-761.93740000000003</v>
          </cell>
          <cell r="V157">
            <v>-786.89490000000001</v>
          </cell>
          <cell r="W157">
            <v>-812.71669999999995</v>
          </cell>
          <cell r="X157">
            <v>-838.77970000000005</v>
          </cell>
          <cell r="Y157">
            <v>-861.24480000000005</v>
          </cell>
          <cell r="Z157">
            <v>-885.67970000000003</v>
          </cell>
          <cell r="AA157">
            <v>-912.26529999999991</v>
          </cell>
        </row>
        <row r="158">
          <cell r="B158" t="str">
            <v>Somatoria com Projeto Original</v>
          </cell>
          <cell r="F158">
            <v>-3073.4565680272935</v>
          </cell>
          <cell r="G158">
            <v>0.16856529493292857</v>
          </cell>
          <cell r="H158">
            <v>-42143.512124999994</v>
          </cell>
          <cell r="I158">
            <v>-24895.425699999996</v>
          </cell>
          <cell r="J158">
            <v>-19643.777099999999</v>
          </cell>
          <cell r="K158">
            <v>-32095.576032752364</v>
          </cell>
          <cell r="L158">
            <v>-19825.387564652472</v>
          </cell>
          <cell r="M158">
            <v>34485.976143779131</v>
          </cell>
          <cell r="N158">
            <v>38148.413800000002</v>
          </cell>
          <cell r="O158">
            <v>40646.733</v>
          </cell>
          <cell r="P158">
            <v>41701.674399999996</v>
          </cell>
          <cell r="Q158">
            <v>9289.3732</v>
          </cell>
          <cell r="R158">
            <v>22917.117999999999</v>
          </cell>
          <cell r="S158">
            <v>39278.608800000009</v>
          </cell>
          <cell r="T158">
            <v>48052.144999999997</v>
          </cell>
          <cell r="U158">
            <v>50729.558299999997</v>
          </cell>
          <cell r="V158">
            <v>49836.803700000004</v>
          </cell>
          <cell r="W158">
            <v>55888.70410000001</v>
          </cell>
          <cell r="X158">
            <v>58400.303700000004</v>
          </cell>
          <cell r="Y158">
            <v>27926.230800000005</v>
          </cell>
          <cell r="Z158">
            <v>44988.525499999996</v>
          </cell>
          <cell r="AA158">
            <v>62843.825500000006</v>
          </cell>
        </row>
        <row r="159">
          <cell r="B159" t="str">
            <v>Majoração PIS</v>
          </cell>
        </row>
        <row r="160">
          <cell r="B160" t="str">
            <v>Fluxo de Caixa do Fator</v>
          </cell>
          <cell r="H160">
            <v>-0.12562499999999999</v>
          </cell>
          <cell r="I160">
            <v>-0.24220499999998538</v>
          </cell>
          <cell r="J160">
            <v>-0.22243999999995764</v>
          </cell>
          <cell r="K160">
            <v>-4.9290361717303312E-2</v>
          </cell>
          <cell r="L160">
            <v>-114.92920892871916</v>
          </cell>
          <cell r="M160">
            <v>-162.85739727889438</v>
          </cell>
          <cell r="N160">
            <v>-0.53097500000001219</v>
          </cell>
          <cell r="O160">
            <v>-0.14740000000001829</v>
          </cell>
          <cell r="P160">
            <v>-0.62109000000001402</v>
          </cell>
          <cell r="Q160">
            <v>-0.62879499999998423</v>
          </cell>
          <cell r="R160">
            <v>-0.65827499999997263</v>
          </cell>
          <cell r="S160">
            <v>-1.7329550000000005</v>
          </cell>
          <cell r="T160">
            <v>-3.0210300000000099</v>
          </cell>
          <cell r="U160">
            <v>-4.4092700000000118</v>
          </cell>
          <cell r="V160">
            <v>-5.7408949999999805</v>
          </cell>
          <cell r="W160">
            <v>-7.2597849999999404</v>
          </cell>
          <cell r="X160">
            <v>-8.8309349999999576</v>
          </cell>
          <cell r="Y160">
            <v>-9.6225399999999777</v>
          </cell>
          <cell r="Z160">
            <v>-10.840934999999959</v>
          </cell>
          <cell r="AA160">
            <v>-12.525314999999965</v>
          </cell>
        </row>
        <row r="161">
          <cell r="B161" t="str">
            <v>Somatoria com Projeto Original</v>
          </cell>
          <cell r="F161">
            <v>-119.49641617366855</v>
          </cell>
          <cell r="G161">
            <v>0.17313329934641625</v>
          </cell>
          <cell r="H161">
            <v>-41966.464624999993</v>
          </cell>
          <cell r="I161">
            <v>-24439.980804999996</v>
          </cell>
          <cell r="J161">
            <v>-19144.28674</v>
          </cell>
          <cell r="K161">
            <v>-31594.861190361702</v>
          </cell>
          <cell r="L161">
            <v>-19410.778208928721</v>
          </cell>
          <cell r="M161">
            <v>35368.938902721107</v>
          </cell>
          <cell r="N161">
            <v>38757.147324999998</v>
          </cell>
          <cell r="O161">
            <v>41275.9836</v>
          </cell>
          <cell r="P161">
            <v>42351.449109999994</v>
          </cell>
          <cell r="Q161">
            <v>9957.9873049999987</v>
          </cell>
          <cell r="R161">
            <v>23604.650224999998</v>
          </cell>
          <cell r="S161">
            <v>39988.837945000007</v>
          </cell>
          <cell r="T161">
            <v>48785.842569999993</v>
          </cell>
          <cell r="U161">
            <v>51487.086430000003</v>
          </cell>
          <cell r="V161">
            <v>50617.957705000001</v>
          </cell>
          <cell r="W161">
            <v>56694.161015000005</v>
          </cell>
          <cell r="X161">
            <v>59230.252465000005</v>
          </cell>
          <cell r="Y161">
            <v>28777.853060000005</v>
          </cell>
          <cell r="Z161">
            <v>45863.364264999997</v>
          </cell>
          <cell r="AA161">
            <v>63743.565485000006</v>
          </cell>
        </row>
        <row r="162">
          <cell r="B162" t="str">
            <v>Alteração do ISS-QN</v>
          </cell>
        </row>
        <row r="163">
          <cell r="B163" t="str">
            <v>Fluxo de Caixa do Fator</v>
          </cell>
          <cell r="H163">
            <v>0</v>
          </cell>
          <cell r="I163">
            <v>0</v>
          </cell>
          <cell r="J163">
            <v>0</v>
          </cell>
          <cell r="K163">
            <v>-97.79209618878437</v>
          </cell>
          <cell r="L163">
            <v>-414.91023693772394</v>
          </cell>
          <cell r="M163">
            <v>-2588.0312155727347</v>
          </cell>
          <cell r="N163">
            <v>-2890.0702718593921</v>
          </cell>
          <cell r="O163">
            <v>-3070.359334265645</v>
          </cell>
          <cell r="P163">
            <v>-3167.5254999999997</v>
          </cell>
          <cell r="Q163">
            <v>-3260.3539999999998</v>
          </cell>
          <cell r="R163">
            <v>-3353.35</v>
          </cell>
          <cell r="S163">
            <v>-3446.346</v>
          </cell>
          <cell r="T163">
            <v>-3539.2415000000001</v>
          </cell>
          <cell r="U163">
            <v>-3632.3379999999997</v>
          </cell>
          <cell r="V163">
            <v>-3725.1664999999998</v>
          </cell>
          <cell r="W163">
            <v>-3818.2295000000004</v>
          </cell>
          <cell r="X163">
            <v>-3911.1585</v>
          </cell>
          <cell r="Y163">
            <v>-4004.2214999999997</v>
          </cell>
          <cell r="Z163">
            <v>-4097.1504999999997</v>
          </cell>
          <cell r="AA163">
            <v>-4190.0794999999998</v>
          </cell>
        </row>
        <row r="164">
          <cell r="B164" t="str">
            <v>Somatoria com Projeto Original</v>
          </cell>
          <cell r="F164">
            <v>-7841.2391813936847</v>
          </cell>
          <cell r="G164">
            <v>0.16081002788495755</v>
          </cell>
          <cell r="H164">
            <v>-41966.338999999993</v>
          </cell>
          <cell r="I164">
            <v>-24439.738599999997</v>
          </cell>
          <cell r="J164">
            <v>-19144.064299999998</v>
          </cell>
          <cell r="K164">
            <v>-31692.603996188769</v>
          </cell>
          <cell r="L164">
            <v>-19710.759236937727</v>
          </cell>
          <cell r="M164">
            <v>32943.765084427265</v>
          </cell>
          <cell r="N164">
            <v>35867.60802814061</v>
          </cell>
          <cell r="O164">
            <v>38205.771665734355</v>
          </cell>
          <cell r="P164">
            <v>39184.544699999999</v>
          </cell>
          <cell r="Q164">
            <v>6698.2620999999999</v>
          </cell>
          <cell r="R164">
            <v>20251.958500000001</v>
          </cell>
          <cell r="S164">
            <v>36544.224900000008</v>
          </cell>
          <cell r="T164">
            <v>45249.622099999993</v>
          </cell>
          <cell r="U164">
            <v>47859.157699999996</v>
          </cell>
          <cell r="V164">
            <v>46898.532100000004</v>
          </cell>
          <cell r="W164">
            <v>52883.191300000006</v>
          </cell>
          <cell r="X164">
            <v>55327.924900000005</v>
          </cell>
          <cell r="Y164">
            <v>24783.254100000006</v>
          </cell>
          <cell r="Z164">
            <v>41777.054699999993</v>
          </cell>
          <cell r="AA164">
            <v>59566.011300000006</v>
          </cell>
        </row>
        <row r="165">
          <cell r="B165" t="str">
            <v>5ª Adequação - Investimentos</v>
          </cell>
        </row>
        <row r="166">
          <cell r="B166" t="str">
            <v>Fluxo de Caixa do Fator</v>
          </cell>
          <cell r="H166">
            <v>1.1467500000010206E-2</v>
          </cell>
          <cell r="I166">
            <v>1.0798392105291714</v>
          </cell>
          <cell r="J166">
            <v>-1.0685482894728922</v>
          </cell>
          <cell r="K166">
            <v>91.27014288699722</v>
          </cell>
          <cell r="L166">
            <v>309.87231788699762</v>
          </cell>
          <cell r="M166">
            <v>-291.56924711300229</v>
          </cell>
          <cell r="N166">
            <v>1400.4386993155688</v>
          </cell>
          <cell r="O166">
            <v>3969.5434541232607</v>
          </cell>
          <cell r="P166">
            <v>-4492.68174587674</v>
          </cell>
          <cell r="Q166">
            <v>-3500.3181458767403</v>
          </cell>
          <cell r="R166">
            <v>91.782496623260855</v>
          </cell>
          <cell r="S166">
            <v>91.707421623261766</v>
          </cell>
          <cell r="T166">
            <v>91.695046623261049</v>
          </cell>
          <cell r="U166">
            <v>91.722271623261179</v>
          </cell>
          <cell r="V166">
            <v>91.723921623260324</v>
          </cell>
          <cell r="W166">
            <v>91.748259123260169</v>
          </cell>
          <cell r="X166">
            <v>91.751146623260468</v>
          </cell>
          <cell r="Y166">
            <v>87.716759123261227</v>
          </cell>
          <cell r="Z166">
            <v>87.744809123260922</v>
          </cell>
          <cell r="AA166">
            <v>87.756757385661331</v>
          </cell>
        </row>
        <row r="167">
          <cell r="B167" t="str">
            <v>Somatoria com Projeto Original</v>
          </cell>
          <cell r="F167">
            <v>-50.586583345250226</v>
          </cell>
          <cell r="G167">
            <v>0.17323981779709988</v>
          </cell>
          <cell r="H167">
            <v>-41966.327532499992</v>
          </cell>
          <cell r="I167">
            <v>-24438.658760789469</v>
          </cell>
          <cell r="J167">
            <v>-19145.132848289471</v>
          </cell>
          <cell r="K167">
            <v>-31503.541757112987</v>
          </cell>
          <cell r="L167">
            <v>-18985.976682113003</v>
          </cell>
          <cell r="M167">
            <v>35240.227052886999</v>
          </cell>
          <cell r="N167">
            <v>40158.116999315571</v>
          </cell>
          <cell r="O167">
            <v>45245.674454123262</v>
          </cell>
          <cell r="P167">
            <v>37859.388454123255</v>
          </cell>
          <cell r="Q167">
            <v>6458.2979541232589</v>
          </cell>
          <cell r="R167">
            <v>23697.090996623261</v>
          </cell>
          <cell r="S167">
            <v>40082.278321623271</v>
          </cell>
          <cell r="T167">
            <v>48880.558646623256</v>
          </cell>
          <cell r="U167">
            <v>51583.217971623264</v>
          </cell>
          <cell r="V167">
            <v>50715.422521623266</v>
          </cell>
          <cell r="W167">
            <v>56793.169059123269</v>
          </cell>
          <cell r="X167">
            <v>59330.834546623264</v>
          </cell>
          <cell r="Y167">
            <v>28875.192359123266</v>
          </cell>
          <cell r="Z167">
            <v>45961.950009123255</v>
          </cell>
          <cell r="AA167">
            <v>63843.84755738567</v>
          </cell>
        </row>
        <row r="168">
          <cell r="B168">
            <v>0</v>
          </cell>
        </row>
        <row r="169">
          <cell r="B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</row>
        <row r="170">
          <cell r="B170">
            <v>0</v>
          </cell>
          <cell r="F170">
            <v>5.5500545851902748E-10</v>
          </cell>
          <cell r="G170">
            <v>0.17331856195985743</v>
          </cell>
          <cell r="H170">
            <v>-41966.338999999993</v>
          </cell>
          <cell r="I170">
            <v>-24439.738599999997</v>
          </cell>
          <cell r="J170">
            <v>-19144.064299999998</v>
          </cell>
          <cell r="K170">
            <v>-31594.811899999986</v>
          </cell>
          <cell r="L170">
            <v>-19295.849000000002</v>
          </cell>
          <cell r="M170">
            <v>35531.796300000002</v>
          </cell>
          <cell r="N170">
            <v>38757.6783</v>
          </cell>
          <cell r="O170">
            <v>41276.131000000001</v>
          </cell>
          <cell r="P170">
            <v>42352.070199999995</v>
          </cell>
          <cell r="Q170">
            <v>9958.6160999999993</v>
          </cell>
          <cell r="R170">
            <v>23605.308499999999</v>
          </cell>
          <cell r="S170">
            <v>39990.570900000006</v>
          </cell>
          <cell r="T170">
            <v>48788.863599999997</v>
          </cell>
          <cell r="U170">
            <v>51491.495699999999</v>
          </cell>
          <cell r="V170">
            <v>50623.698600000003</v>
          </cell>
          <cell r="W170">
            <v>56701.420800000007</v>
          </cell>
          <cell r="X170">
            <v>59239.083400000003</v>
          </cell>
          <cell r="Y170">
            <v>28787.475600000005</v>
          </cell>
          <cell r="Z170">
            <v>45874.205199999997</v>
          </cell>
          <cell r="AA170">
            <v>63756.090800000005</v>
          </cell>
        </row>
        <row r="171">
          <cell r="B171">
            <v>0</v>
          </cell>
        </row>
        <row r="172">
          <cell r="B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</row>
        <row r="173">
          <cell r="B173">
            <v>0</v>
          </cell>
          <cell r="F173">
            <v>5.5500545851902748E-10</v>
          </cell>
          <cell r="G173">
            <v>0.17331856195985743</v>
          </cell>
          <cell r="H173">
            <v>-41966.338999999993</v>
          </cell>
          <cell r="I173">
            <v>-24439.738599999997</v>
          </cell>
          <cell r="J173">
            <v>-19144.064299999998</v>
          </cell>
          <cell r="K173">
            <v>-31594.811899999986</v>
          </cell>
          <cell r="L173">
            <v>-19295.849000000002</v>
          </cell>
          <cell r="M173">
            <v>35531.796300000002</v>
          </cell>
          <cell r="N173">
            <v>38757.6783</v>
          </cell>
          <cell r="O173">
            <v>41276.131000000001</v>
          </cell>
          <cell r="P173">
            <v>42352.070199999995</v>
          </cell>
          <cell r="Q173">
            <v>9958.6160999999993</v>
          </cell>
          <cell r="R173">
            <v>23605.308499999999</v>
          </cell>
          <cell r="S173">
            <v>39990.570900000006</v>
          </cell>
          <cell r="T173">
            <v>48788.863599999997</v>
          </cell>
          <cell r="U173">
            <v>51491.495699999999</v>
          </cell>
          <cell r="V173">
            <v>50623.698600000003</v>
          </cell>
          <cell r="W173">
            <v>56701.420800000007</v>
          </cell>
          <cell r="X173">
            <v>59239.083400000003</v>
          </cell>
          <cell r="Y173">
            <v>28787.475600000005</v>
          </cell>
          <cell r="Z173">
            <v>45874.205199999997</v>
          </cell>
          <cell r="AA173">
            <v>63756.090800000005</v>
          </cell>
        </row>
        <row r="174">
          <cell r="B174">
            <v>0</v>
          </cell>
        </row>
        <row r="175">
          <cell r="B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B176">
            <v>0</v>
          </cell>
          <cell r="F176">
            <v>5.5500545851902748E-10</v>
          </cell>
          <cell r="G176">
            <v>0.17331856195985743</v>
          </cell>
          <cell r="H176">
            <v>-41966.338999999993</v>
          </cell>
          <cell r="I176">
            <v>-24439.738599999997</v>
          </cell>
          <cell r="J176">
            <v>-19144.064299999998</v>
          </cell>
          <cell r="K176">
            <v>-31594.811899999986</v>
          </cell>
          <cell r="L176">
            <v>-19295.849000000002</v>
          </cell>
          <cell r="M176">
            <v>35531.796300000002</v>
          </cell>
          <cell r="N176">
            <v>38757.6783</v>
          </cell>
          <cell r="O176">
            <v>41276.131000000001</v>
          </cell>
          <cell r="P176">
            <v>42352.070199999995</v>
          </cell>
          <cell r="Q176">
            <v>9958.6160999999993</v>
          </cell>
          <cell r="R176">
            <v>23605.308499999999</v>
          </cell>
          <cell r="S176">
            <v>39990.570900000006</v>
          </cell>
          <cell r="T176">
            <v>48788.863599999997</v>
          </cell>
          <cell r="U176">
            <v>51491.495699999999</v>
          </cell>
          <cell r="V176">
            <v>50623.698600000003</v>
          </cell>
          <cell r="W176">
            <v>56701.420800000007</v>
          </cell>
          <cell r="X176">
            <v>59239.083400000003</v>
          </cell>
          <cell r="Y176">
            <v>28787.475600000005</v>
          </cell>
          <cell r="Z176">
            <v>45874.205199999997</v>
          </cell>
          <cell r="AA176">
            <v>63756.090800000005</v>
          </cell>
        </row>
        <row r="177">
          <cell r="B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</row>
        <row r="179">
          <cell r="B179">
            <v>0</v>
          </cell>
          <cell r="F179">
            <v>5.5500545851902748E-10</v>
          </cell>
          <cell r="G179">
            <v>0.17331856195985743</v>
          </cell>
          <cell r="H179">
            <v>-41966.338999999993</v>
          </cell>
          <cell r="I179">
            <v>-24439.738599999997</v>
          </cell>
          <cell r="J179">
            <v>-19144.064299999998</v>
          </cell>
          <cell r="K179">
            <v>-31594.811899999986</v>
          </cell>
          <cell r="L179">
            <v>-19295.849000000002</v>
          </cell>
          <cell r="M179">
            <v>35531.796300000002</v>
          </cell>
          <cell r="N179">
            <v>38757.6783</v>
          </cell>
          <cell r="O179">
            <v>41276.131000000001</v>
          </cell>
          <cell r="P179">
            <v>42352.070199999995</v>
          </cell>
          <cell r="Q179">
            <v>9958.6160999999993</v>
          </cell>
          <cell r="R179">
            <v>23605.308499999999</v>
          </cell>
          <cell r="S179">
            <v>39990.570900000006</v>
          </cell>
          <cell r="T179">
            <v>48788.863599999997</v>
          </cell>
          <cell r="U179">
            <v>51491.495699999999</v>
          </cell>
          <cell r="V179">
            <v>50623.698600000003</v>
          </cell>
          <cell r="W179">
            <v>56701.420800000007</v>
          </cell>
          <cell r="X179">
            <v>59239.083400000003</v>
          </cell>
          <cell r="Y179">
            <v>28787.475600000005</v>
          </cell>
          <cell r="Z179">
            <v>45874.205199999997</v>
          </cell>
          <cell r="AA179">
            <v>63756.090800000005</v>
          </cell>
        </row>
        <row r="180">
          <cell r="B180">
            <v>0</v>
          </cell>
        </row>
        <row r="181">
          <cell r="B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B182">
            <v>0</v>
          </cell>
          <cell r="F182">
            <v>5.5500545851902748E-10</v>
          </cell>
          <cell r="G182">
            <v>0.17331856195985743</v>
          </cell>
          <cell r="H182">
            <v>-41966.338999999993</v>
          </cell>
          <cell r="I182">
            <v>-24439.738599999997</v>
          </cell>
          <cell r="J182">
            <v>-19144.064299999998</v>
          </cell>
          <cell r="K182">
            <v>-31594.811899999986</v>
          </cell>
          <cell r="L182">
            <v>-19295.849000000002</v>
          </cell>
          <cell r="M182">
            <v>35531.796300000002</v>
          </cell>
          <cell r="N182">
            <v>38757.6783</v>
          </cell>
          <cell r="O182">
            <v>41276.131000000001</v>
          </cell>
          <cell r="P182">
            <v>42352.070199999995</v>
          </cell>
          <cell r="Q182">
            <v>9958.6160999999993</v>
          </cell>
          <cell r="R182">
            <v>23605.308499999999</v>
          </cell>
          <cell r="S182">
            <v>39990.570900000006</v>
          </cell>
          <cell r="T182">
            <v>48788.863599999997</v>
          </cell>
          <cell r="U182">
            <v>51491.495699999999</v>
          </cell>
          <cell r="V182">
            <v>50623.698600000003</v>
          </cell>
          <cell r="W182">
            <v>56701.420800000007</v>
          </cell>
          <cell r="X182">
            <v>59239.083400000003</v>
          </cell>
          <cell r="Y182">
            <v>28787.475600000005</v>
          </cell>
          <cell r="Z182">
            <v>45874.205199999997</v>
          </cell>
          <cell r="AA182">
            <v>63756.090800000005</v>
          </cell>
        </row>
        <row r="183">
          <cell r="B183" t="str">
            <v>(=)TOTAL GERAL</v>
          </cell>
        </row>
        <row r="184">
          <cell r="B184" t="str">
            <v>Fluxo de Caixa do Fator</v>
          </cell>
          <cell r="H184">
            <v>40454.2313125</v>
          </cell>
          <cell r="I184">
            <v>-23182.650057631574</v>
          </cell>
          <cell r="J184">
            <v>4372.0886532017512</v>
          </cell>
          <cell r="K184">
            <v>13024.277890784893</v>
          </cell>
          <cell r="L184">
            <v>16672.83821740979</v>
          </cell>
          <cell r="M184">
            <v>-32369.859099653459</v>
          </cell>
          <cell r="N184">
            <v>-16888.142289666041</v>
          </cell>
          <cell r="O184">
            <v>-38932.016906879995</v>
          </cell>
          <cell r="P184">
            <v>-34967.177262614336</v>
          </cell>
          <cell r="Q184">
            <v>7329.7247823856587</v>
          </cell>
          <cell r="R184">
            <v>13883.730394885661</v>
          </cell>
          <cell r="S184">
            <v>6276.8050398856576</v>
          </cell>
          <cell r="T184">
            <v>-2064.3749101143412</v>
          </cell>
          <cell r="U184">
            <v>-2247.3312251143411</v>
          </cell>
          <cell r="V184">
            <v>-3519.1147001143427</v>
          </cell>
          <cell r="W184">
            <v>-5548.7913526143411</v>
          </cell>
          <cell r="X184">
            <v>-25451.027865114342</v>
          </cell>
          <cell r="Y184">
            <v>9281.0605423856578</v>
          </cell>
          <cell r="Z184">
            <v>2107.3877973856606</v>
          </cell>
          <cell r="AA184">
            <v>-1310.9933576143385</v>
          </cell>
        </row>
        <row r="185">
          <cell r="B185" t="str">
            <v>Somatoria com Projeto Original</v>
          </cell>
          <cell r="F185">
            <v>94.45658836469525</v>
          </cell>
          <cell r="G185">
            <v>0.17351276554387782</v>
          </cell>
          <cell r="H185">
            <v>-1512.1076874999926</v>
          </cell>
          <cell r="I185">
            <v>-47622.388657631571</v>
          </cell>
          <cell r="J185">
            <v>-14771.975646798248</v>
          </cell>
          <cell r="K185">
            <v>-18570.534009215095</v>
          </cell>
          <cell r="L185">
            <v>-2623.0107825902123</v>
          </cell>
          <cell r="M185">
            <v>3161.9372003465432</v>
          </cell>
          <cell r="N185">
            <v>21869.536010333959</v>
          </cell>
          <cell r="O185">
            <v>2344.1140931200061</v>
          </cell>
          <cell r="P185">
            <v>7384.892937385659</v>
          </cell>
          <cell r="Q185">
            <v>17288.340882385659</v>
          </cell>
          <cell r="R185">
            <v>37489.038894885656</v>
          </cell>
          <cell r="S185">
            <v>46267.375939885664</v>
          </cell>
          <cell r="T185">
            <v>46724.488689885657</v>
          </cell>
          <cell r="U185">
            <v>49244.164474885656</v>
          </cell>
          <cell r="V185">
            <v>47104.583899885663</v>
          </cell>
          <cell r="W185">
            <v>51152.629447385669</v>
          </cell>
          <cell r="X185">
            <v>33788.055534885658</v>
          </cell>
          <cell r="Y185">
            <v>38068.536142385667</v>
          </cell>
          <cell r="Z185">
            <v>47981.592997385655</v>
          </cell>
          <cell r="AA185">
            <v>62445.097442385668</v>
          </cell>
        </row>
        <row r="186">
          <cell r="B186" t="str">
            <v>(a) efeitos de cada fator de desequilibrio no fluxo de caixa e na taxa interna de retorno do projeto original</v>
          </cell>
        </row>
        <row r="188">
          <cell r="B188" t="str">
            <v>DEMONSTRATIVO DE RESULTADOS COM FATORES DE DESEQUILIBRIO NO PERIODO CONTRATUAL (MIlhares de Reais)</v>
          </cell>
        </row>
        <row r="190">
          <cell r="B190" t="str">
            <v>DISCRIMINAÇÃO</v>
          </cell>
          <cell r="G190">
            <v>1</v>
          </cell>
          <cell r="H190">
            <v>2</v>
          </cell>
          <cell r="I190">
            <v>3</v>
          </cell>
          <cell r="J190">
            <v>4</v>
          </cell>
          <cell r="K190">
            <v>5</v>
          </cell>
          <cell r="L190">
            <v>6</v>
          </cell>
          <cell r="M190">
            <v>7</v>
          </cell>
          <cell r="N190">
            <v>8</v>
          </cell>
          <cell r="O190">
            <v>9</v>
          </cell>
          <cell r="P190">
            <v>10</v>
          </cell>
          <cell r="Q190">
            <v>11</v>
          </cell>
          <cell r="R190">
            <v>12</v>
          </cell>
          <cell r="S190">
            <v>13</v>
          </cell>
          <cell r="T190">
            <v>14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19</v>
          </cell>
          <cell r="Z190">
            <v>20</v>
          </cell>
          <cell r="AA190" t="str">
            <v>TOTAL</v>
          </cell>
        </row>
        <row r="191">
          <cell r="B191" t="str">
            <v>1 -  RECEITA BRUTA    (1.1)</v>
          </cell>
          <cell r="G191">
            <v>43874.828301604466</v>
          </cell>
          <cell r="H191">
            <v>66672.686697217141</v>
          </cell>
          <cell r="I191">
            <v>73129.312999281799</v>
          </cell>
          <cell r="J191">
            <v>73280.197502380339</v>
          </cell>
          <cell r="K191">
            <v>77500.954890478781</v>
          </cell>
          <cell r="L191">
            <v>84519.537275869807</v>
          </cell>
          <cell r="M191">
            <v>89001.34350154901</v>
          </cell>
          <cell r="N191">
            <v>91773.86879580922</v>
          </cell>
          <cell r="O191">
            <v>94549.000407191008</v>
          </cell>
          <cell r="P191">
            <v>97324.010100041502</v>
          </cell>
          <cell r="Q191">
            <v>100097.85880192516</v>
          </cell>
          <cell r="R191">
            <v>102875.27279696046</v>
          </cell>
          <cell r="S191">
            <v>105649.15149995698</v>
          </cell>
          <cell r="T191">
            <v>108426.52539374406</v>
          </cell>
          <cell r="U191">
            <v>111200.47460026521</v>
          </cell>
          <cell r="V191">
            <v>113976.88890047764</v>
          </cell>
          <cell r="W191">
            <v>116751.71710030711</v>
          </cell>
          <cell r="X191">
            <v>119528.13140334275</v>
          </cell>
          <cell r="Y191">
            <v>122303.04040002644</v>
          </cell>
          <cell r="Z191">
            <v>125077.04039987404</v>
          </cell>
          <cell r="AA191">
            <v>1917511.8417683032</v>
          </cell>
        </row>
        <row r="192">
          <cell r="B192" t="str">
            <v>1.1 - Operacionais    (1.1.1 + 1.1.2)</v>
          </cell>
          <cell r="G192">
            <v>43874.828301604466</v>
          </cell>
          <cell r="H192">
            <v>66672.686697217141</v>
          </cell>
          <cell r="I192">
            <v>73129.312999281799</v>
          </cell>
          <cell r="J192">
            <v>73280.197502380339</v>
          </cell>
          <cell r="K192">
            <v>77500.954890478781</v>
          </cell>
          <cell r="L192">
            <v>84519.537275869807</v>
          </cell>
          <cell r="M192">
            <v>89001.34350154901</v>
          </cell>
          <cell r="N192">
            <v>91773.86879580922</v>
          </cell>
          <cell r="O192">
            <v>94549.000407191008</v>
          </cell>
          <cell r="P192">
            <v>97324.010100041502</v>
          </cell>
          <cell r="Q192">
            <v>100097.85880192516</v>
          </cell>
          <cell r="R192">
            <v>102875.27279696046</v>
          </cell>
          <cell r="S192">
            <v>105649.15149995698</v>
          </cell>
          <cell r="T192">
            <v>108426.52539374406</v>
          </cell>
          <cell r="U192">
            <v>111200.47460026521</v>
          </cell>
          <cell r="V192">
            <v>113976.88890047764</v>
          </cell>
          <cell r="W192">
            <v>116751.71710030711</v>
          </cell>
          <cell r="X192">
            <v>119528.13140334275</v>
          </cell>
          <cell r="Y192">
            <v>122303.04040002644</v>
          </cell>
          <cell r="Z192">
            <v>125077.04039987404</v>
          </cell>
          <cell r="AA192">
            <v>1917511.8417683032</v>
          </cell>
        </row>
        <row r="193">
          <cell r="B193" t="str">
            <v>1.1.1 - Receitas de  Pedágios    (Transp. Qd.2.1.1.2)</v>
          </cell>
          <cell r="G193">
            <v>43440.829999999994</v>
          </cell>
          <cell r="H193">
            <v>66012.670000000013</v>
          </cell>
          <cell r="I193">
            <v>72405.299999999988</v>
          </cell>
          <cell r="J193">
            <v>72530.207208333319</v>
          </cell>
          <cell r="K193">
            <v>76725.954690478786</v>
          </cell>
          <cell r="L193">
            <v>83665.509165336582</v>
          </cell>
          <cell r="M193">
            <v>88120.35</v>
          </cell>
          <cell r="N193">
            <v>90864.88</v>
          </cell>
          <cell r="O193">
            <v>93613.040000000008</v>
          </cell>
          <cell r="P193">
            <v>96360.01</v>
          </cell>
          <cell r="Q193">
            <v>99106.880000000005</v>
          </cell>
          <cell r="R193">
            <v>101856.28000000001</v>
          </cell>
          <cell r="S193">
            <v>104603.15</v>
          </cell>
          <cell r="T193">
            <v>107352.54</v>
          </cell>
          <cell r="U193">
            <v>110099.45999999999</v>
          </cell>
          <cell r="V193">
            <v>112848.89000000001</v>
          </cell>
          <cell r="W193">
            <v>115595.71</v>
          </cell>
          <cell r="X193">
            <v>118345.14000000001</v>
          </cell>
          <cell r="Y193">
            <v>121092.04000000001</v>
          </cell>
          <cell r="Z193">
            <v>123839.04000000001</v>
          </cell>
          <cell r="AA193">
            <v>1898477.8810641491</v>
          </cell>
        </row>
        <row r="194">
          <cell r="B194" t="str">
            <v>1.1.2 - Outras Receitas Operacionais    (calculado 2.1.2.)</v>
          </cell>
          <cell r="G194">
            <v>433.99830160447499</v>
          </cell>
          <cell r="H194">
            <v>660.01669721713051</v>
          </cell>
          <cell r="I194">
            <v>724.01299928180754</v>
          </cell>
          <cell r="J194">
            <v>749.99029404701537</v>
          </cell>
          <cell r="K194">
            <v>775.00020000000006</v>
          </cell>
          <cell r="L194">
            <v>854.02811053322102</v>
          </cell>
          <cell r="M194">
            <v>880.99350154900651</v>
          </cell>
          <cell r="N194">
            <v>908.98879580921368</v>
          </cell>
          <cell r="O194">
            <v>935.96040719100176</v>
          </cell>
          <cell r="P194">
            <v>964.0001000415109</v>
          </cell>
          <cell r="Q194">
            <v>990.97880192515322</v>
          </cell>
          <cell r="R194">
            <v>1018.9927969604447</v>
          </cell>
          <cell r="S194">
            <v>1046.0014999569801</v>
          </cell>
          <cell r="T194">
            <v>1073.9853937440616</v>
          </cell>
          <cell r="U194">
            <v>1101.0146002652182</v>
          </cell>
          <cell r="V194">
            <v>1127.9989004776296</v>
          </cell>
          <cell r="W194">
            <v>1156.0071003071066</v>
          </cell>
          <cell r="X194">
            <v>1182.991403342741</v>
          </cell>
          <cell r="Y194">
            <v>1211.0004000264262</v>
          </cell>
          <cell r="Z194">
            <v>1238.0003998740301</v>
          </cell>
          <cell r="AA194">
            <v>19033.960704154171</v>
          </cell>
        </row>
        <row r="195">
          <cell r="B195" t="str">
            <v>2 -  DEDUÇÕES DA RECEITA    (2.1)</v>
          </cell>
          <cell r="G195">
            <v>1520.8079832560252</v>
          </cell>
          <cell r="H195">
            <v>2433.8973579661724</v>
          </cell>
          <cell r="I195">
            <v>2669.538533058947</v>
          </cell>
          <cell r="J195">
            <v>2820.7715535713469</v>
          </cell>
          <cell r="K195">
            <v>3619.4365103274072</v>
          </cell>
          <cell r="L195">
            <v>7889.4103602417999</v>
          </cell>
          <cell r="M195">
            <v>7564.1759550512033</v>
          </cell>
          <cell r="N195">
            <v>7935.7536231553049</v>
          </cell>
          <cell r="O195">
            <v>8185.8063170287442</v>
          </cell>
          <cell r="P195">
            <v>8425.6147656295143</v>
          </cell>
          <cell r="Q195">
            <v>8665.7261860628205</v>
          </cell>
          <cell r="R195">
            <v>8914.6913741698663</v>
          </cell>
          <cell r="S195">
            <v>9165.2614846636825</v>
          </cell>
          <cell r="T195">
            <v>9416.9442161473271</v>
          </cell>
          <cell r="U195">
            <v>9667.8207854321608</v>
          </cell>
          <cell r="V195">
            <v>9920.5430778336104</v>
          </cell>
          <cell r="W195">
            <v>10173.540861766211</v>
          </cell>
          <cell r="X195">
            <v>10420.167653540382</v>
          </cell>
          <cell r="Y195">
            <v>10670.211062653023</v>
          </cell>
          <cell r="Z195">
            <v>10924.136062670243</v>
          </cell>
          <cell r="AA195">
            <v>151004.2557242258</v>
          </cell>
        </row>
        <row r="196">
          <cell r="B196" t="str">
            <v>2.1 - Tributos sobre Faturamento    (2.1.1+ .... + 2.1.4)</v>
          </cell>
          <cell r="G196">
            <v>1520.8079832560252</v>
          </cell>
          <cell r="H196">
            <v>2433.8973579661724</v>
          </cell>
          <cell r="I196">
            <v>2669.538533058947</v>
          </cell>
          <cell r="J196">
            <v>2820.7715535713469</v>
          </cell>
          <cell r="K196">
            <v>3619.4365103274072</v>
          </cell>
          <cell r="L196">
            <v>7889.4103602417999</v>
          </cell>
          <cell r="M196">
            <v>7564.1759550512033</v>
          </cell>
          <cell r="N196">
            <v>7935.7536231553049</v>
          </cell>
          <cell r="O196">
            <v>8185.8063170287442</v>
          </cell>
          <cell r="P196">
            <v>8425.6147656295143</v>
          </cell>
          <cell r="Q196">
            <v>8665.7261860628205</v>
          </cell>
          <cell r="R196">
            <v>8914.6913741698663</v>
          </cell>
          <cell r="S196">
            <v>9165.2614846636825</v>
          </cell>
          <cell r="T196">
            <v>9416.9442161473271</v>
          </cell>
          <cell r="U196">
            <v>9667.8207854321608</v>
          </cell>
          <cell r="V196">
            <v>9920.5430778336104</v>
          </cell>
          <cell r="W196">
            <v>10173.540861766211</v>
          </cell>
          <cell r="X196">
            <v>10420.167653540382</v>
          </cell>
          <cell r="Y196">
            <v>10670.211062653023</v>
          </cell>
          <cell r="Z196">
            <v>10924.136062670243</v>
          </cell>
          <cell r="AA196">
            <v>151004.2557242258</v>
          </cell>
        </row>
        <row r="197">
          <cell r="B197" t="str">
            <v>2.1.1 - I.S.S    (transp. Qd  1.3.)</v>
          </cell>
          <cell r="G197">
            <v>0</v>
          </cell>
          <cell r="H197">
            <v>0</v>
          </cell>
          <cell r="I197">
            <v>0</v>
          </cell>
          <cell r="J197">
            <v>145.9583525205737</v>
          </cell>
          <cell r="K197">
            <v>619.26901035481183</v>
          </cell>
          <cell r="L197">
            <v>3862.733157571246</v>
          </cell>
          <cell r="M197">
            <v>4313.5377191931229</v>
          </cell>
          <cell r="N197">
            <v>4582.6258720382757</v>
          </cell>
          <cell r="O197">
            <v>4727.6499999999996</v>
          </cell>
          <cell r="P197">
            <v>4866.2</v>
          </cell>
          <cell r="Q197">
            <v>5005</v>
          </cell>
          <cell r="R197">
            <v>5143.8</v>
          </cell>
          <cell r="S197">
            <v>5282.45</v>
          </cell>
          <cell r="T197">
            <v>5421.4</v>
          </cell>
          <cell r="U197">
            <v>5559.95</v>
          </cell>
          <cell r="V197">
            <v>5698.85</v>
          </cell>
          <cell r="W197">
            <v>5837.55</v>
          </cell>
          <cell r="X197">
            <v>5976.45</v>
          </cell>
          <cell r="Y197">
            <v>6115.15</v>
          </cell>
          <cell r="Z197">
            <v>6253.85</v>
          </cell>
          <cell r="AA197">
            <v>79412.424111678032</v>
          </cell>
        </row>
        <row r="198">
          <cell r="B198" t="str">
            <v>2.1.2 - Cofins    (transp. Qd 1.3.)</v>
          </cell>
          <cell r="G198">
            <v>1133.4340992955961</v>
          </cell>
          <cell r="H198">
            <v>2000.1633944342611</v>
          </cell>
          <cell r="I198">
            <v>2193.8659985636154</v>
          </cell>
          <cell r="J198">
            <v>2198.4159172853015</v>
          </cell>
          <cell r="K198">
            <v>2324.8751604550516</v>
          </cell>
          <cell r="L198">
            <v>3234.2207065052098</v>
          </cell>
          <cell r="M198">
            <v>2671.3370030980127</v>
          </cell>
          <cell r="N198">
            <v>2756.3776039442696</v>
          </cell>
          <cell r="O198">
            <v>2842.6608143820031</v>
          </cell>
          <cell r="P198">
            <v>2925.8701999792443</v>
          </cell>
          <cell r="Q198">
            <v>3009.1076038503065</v>
          </cell>
          <cell r="R198">
            <v>3099.6156009896231</v>
          </cell>
          <cell r="S198">
            <v>3191.5829999139605</v>
          </cell>
          <cell r="T198">
            <v>3284.1908010879897</v>
          </cell>
          <cell r="U198">
            <v>3376.4992005304366</v>
          </cell>
          <cell r="V198">
            <v>3470.0077999805053</v>
          </cell>
          <cell r="W198">
            <v>3563.924200614214</v>
          </cell>
          <cell r="X198">
            <v>3652.422799418654</v>
          </cell>
          <cell r="Y198">
            <v>3743.9108000528522</v>
          </cell>
          <cell r="Z198">
            <v>3838.5908000710597</v>
          </cell>
          <cell r="AA198">
            <v>58511.073504452172</v>
          </cell>
        </row>
        <row r="199">
          <cell r="B199" t="str">
            <v>2.1.3 - Pis / Pasep    (transp. Qd 1.3.)</v>
          </cell>
          <cell r="G199">
            <v>285.373883960429</v>
          </cell>
          <cell r="H199">
            <v>433.7339635319114</v>
          </cell>
          <cell r="I199">
            <v>475.6725344953316</v>
          </cell>
          <cell r="J199">
            <v>476.39728376547214</v>
          </cell>
          <cell r="K199">
            <v>675.29233951754361</v>
          </cell>
          <cell r="L199">
            <v>792.45649616534433</v>
          </cell>
          <cell r="M199">
            <v>579.30123276006861</v>
          </cell>
          <cell r="N199">
            <v>596.75014717275997</v>
          </cell>
          <cell r="O199">
            <v>615.49550264674156</v>
          </cell>
          <cell r="P199">
            <v>633.54456565026976</v>
          </cell>
          <cell r="Q199">
            <v>651.6185822125135</v>
          </cell>
          <cell r="R199">
            <v>671.27577318024294</v>
          </cell>
          <cell r="S199">
            <v>691.22848474972034</v>
          </cell>
          <cell r="T199">
            <v>711.35341505933638</v>
          </cell>
          <cell r="U199">
            <v>731.37158490172385</v>
          </cell>
          <cell r="V199">
            <v>751.68527785310459</v>
          </cell>
          <cell r="W199">
            <v>772.06666115199619</v>
          </cell>
          <cell r="X199">
            <v>791.29485412172778</v>
          </cell>
          <cell r="Y199">
            <v>811.1502626001718</v>
          </cell>
          <cell r="Z199">
            <v>831.69526259918121</v>
          </cell>
          <cell r="AA199">
            <v>12978.75810809559</v>
          </cell>
        </row>
        <row r="200">
          <cell r="B200" t="str">
            <v>2.1.4 - CPMF    (transp Qd 1.3.)</v>
          </cell>
          <cell r="G200">
            <v>102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102</v>
          </cell>
        </row>
        <row r="201">
          <cell r="B201" t="str">
            <v>3 -  RECEITA LIQUIDA    (1 - 2)</v>
          </cell>
          <cell r="G201">
            <v>42354.020318348441</v>
          </cell>
          <cell r="H201">
            <v>64238.789339250972</v>
          </cell>
          <cell r="I201">
            <v>70459.774466222851</v>
          </cell>
          <cell r="J201">
            <v>70459.425948808988</v>
          </cell>
          <cell r="K201">
            <v>73881.518380151378</v>
          </cell>
          <cell r="L201">
            <v>76630.126915628003</v>
          </cell>
          <cell r="M201">
            <v>81437.167546497803</v>
          </cell>
          <cell r="N201">
            <v>83838.11517265391</v>
          </cell>
          <cell r="O201">
            <v>86363.194090162258</v>
          </cell>
          <cell r="P201">
            <v>88898.395334411995</v>
          </cell>
          <cell r="Q201">
            <v>91432.132615862341</v>
          </cell>
          <cell r="R201">
            <v>93960.581422790594</v>
          </cell>
          <cell r="S201">
            <v>96483.890015293291</v>
          </cell>
          <cell r="T201">
            <v>99009.58117759673</v>
          </cell>
          <cell r="U201">
            <v>101532.65381483304</v>
          </cell>
          <cell r="V201">
            <v>104056.34582264403</v>
          </cell>
          <cell r="W201">
            <v>106578.17623854091</v>
          </cell>
          <cell r="X201">
            <v>109107.96374980237</v>
          </cell>
          <cell r="Y201">
            <v>111632.82933737342</v>
          </cell>
          <cell r="Z201">
            <v>114152.9043372038</v>
          </cell>
          <cell r="AA201">
            <v>1766507.5860440773</v>
          </cell>
        </row>
        <row r="202">
          <cell r="B202" t="str">
            <v>4 -  DESPESAS    (4.1)</v>
          </cell>
          <cell r="G202">
            <v>33815.521409754801</v>
          </cell>
          <cell r="H202">
            <v>40275.320218162131</v>
          </cell>
          <cell r="I202">
            <v>45668.626915597415</v>
          </cell>
          <cell r="J202">
            <v>49303.359831532711</v>
          </cell>
          <cell r="K202">
            <v>52360.677318352449</v>
          </cell>
          <cell r="L202">
            <v>52512.706571677612</v>
          </cell>
          <cell r="M202">
            <v>53288.557988928733</v>
          </cell>
          <cell r="N202">
            <v>57847.733211178071</v>
          </cell>
          <cell r="O202">
            <v>62710.057151226196</v>
          </cell>
          <cell r="P202">
            <v>62571.211389698976</v>
          </cell>
          <cell r="Q202">
            <v>62879.112425795494</v>
          </cell>
          <cell r="R202">
            <v>60508.539020606549</v>
          </cell>
          <cell r="S202">
            <v>59604.111206736445</v>
          </cell>
          <cell r="T202">
            <v>59267.846598510048</v>
          </cell>
          <cell r="U202">
            <v>60118.105066412361</v>
          </cell>
          <cell r="V202">
            <v>57609.692920378729</v>
          </cell>
          <cell r="W202">
            <v>60573.039841413622</v>
          </cell>
          <cell r="X202">
            <v>64505.930195464694</v>
          </cell>
          <cell r="Y202">
            <v>72235.989123738531</v>
          </cell>
          <cell r="Z202">
            <v>77614.018298693947</v>
          </cell>
          <cell r="AA202">
            <v>1145270.1567038593</v>
          </cell>
        </row>
        <row r="203">
          <cell r="B203" t="str">
            <v>4.1 - Operacionais    (4.1.1+ .... + 4.1.10)</v>
          </cell>
          <cell r="G203">
            <v>33815.521409754801</v>
          </cell>
          <cell r="H203">
            <v>40275.320218162131</v>
          </cell>
          <cell r="I203">
            <v>45668.626915597415</v>
          </cell>
          <cell r="J203">
            <v>49303.359831532711</v>
          </cell>
          <cell r="K203">
            <v>52360.677318352449</v>
          </cell>
          <cell r="L203">
            <v>52512.706571677612</v>
          </cell>
          <cell r="M203">
            <v>53288.557988928733</v>
          </cell>
          <cell r="N203">
            <v>57847.733211178071</v>
          </cell>
          <cell r="O203">
            <v>62710.057151226196</v>
          </cell>
          <cell r="P203">
            <v>62571.211389698976</v>
          </cell>
          <cell r="Q203">
            <v>62879.112425795494</v>
          </cell>
          <cell r="R203">
            <v>60508.539020606549</v>
          </cell>
          <cell r="S203">
            <v>59604.111206736445</v>
          </cell>
          <cell r="T203">
            <v>59267.846598510048</v>
          </cell>
          <cell r="U203">
            <v>60118.105066412361</v>
          </cell>
          <cell r="V203">
            <v>57609.692920378729</v>
          </cell>
          <cell r="W203">
            <v>60573.039841413622</v>
          </cell>
          <cell r="X203">
            <v>64505.930195464694</v>
          </cell>
          <cell r="Y203">
            <v>72235.989123738531</v>
          </cell>
          <cell r="Z203">
            <v>77614.018298693947</v>
          </cell>
          <cell r="AA203">
            <v>1145270.1567038593</v>
          </cell>
        </row>
        <row r="204">
          <cell r="B204" t="str">
            <v>4.1.1  -  Pessoal e Administradores    (Transp. Qd. 1.3.)</v>
          </cell>
          <cell r="G204">
            <v>12290</v>
          </cell>
          <cell r="H204">
            <v>17262</v>
          </cell>
          <cell r="I204">
            <v>18749</v>
          </cell>
          <cell r="J204">
            <v>18988</v>
          </cell>
          <cell r="K204">
            <v>19269</v>
          </cell>
          <cell r="L204">
            <v>18929</v>
          </cell>
          <cell r="M204">
            <v>18929</v>
          </cell>
          <cell r="N204">
            <v>18929</v>
          </cell>
          <cell r="O204">
            <v>18929</v>
          </cell>
          <cell r="P204">
            <v>18929</v>
          </cell>
          <cell r="Q204">
            <v>18929</v>
          </cell>
          <cell r="R204">
            <v>18837</v>
          </cell>
          <cell r="S204">
            <v>18837</v>
          </cell>
          <cell r="T204">
            <v>18837</v>
          </cell>
          <cell r="U204">
            <v>18837</v>
          </cell>
          <cell r="V204">
            <v>18837</v>
          </cell>
          <cell r="W204">
            <v>18760</v>
          </cell>
          <cell r="X204">
            <v>18760</v>
          </cell>
          <cell r="Y204">
            <v>18683</v>
          </cell>
          <cell r="Z204">
            <v>18683</v>
          </cell>
          <cell r="AA204">
            <v>369203</v>
          </cell>
        </row>
        <row r="205">
          <cell r="B205" t="str">
            <v>4.1.2  -  Conservação de Rotina    (Transp. Qd. 1.3.)</v>
          </cell>
          <cell r="G205">
            <v>8585</v>
          </cell>
          <cell r="H205">
            <v>4340</v>
          </cell>
          <cell r="I205">
            <v>4410</v>
          </cell>
          <cell r="J205">
            <v>4707</v>
          </cell>
          <cell r="K205">
            <v>4811</v>
          </cell>
          <cell r="L205">
            <v>5072</v>
          </cell>
          <cell r="M205">
            <v>5072</v>
          </cell>
          <cell r="N205">
            <v>5072</v>
          </cell>
          <cell r="O205">
            <v>5072</v>
          </cell>
          <cell r="P205">
            <v>5072</v>
          </cell>
          <cell r="Q205">
            <v>5072</v>
          </cell>
          <cell r="R205">
            <v>5072</v>
          </cell>
          <cell r="S205">
            <v>5072</v>
          </cell>
          <cell r="T205">
            <v>5072</v>
          </cell>
          <cell r="U205">
            <v>5072</v>
          </cell>
          <cell r="V205">
            <v>5072</v>
          </cell>
          <cell r="W205">
            <v>5072</v>
          </cell>
          <cell r="X205">
            <v>5072</v>
          </cell>
          <cell r="Y205">
            <v>5072</v>
          </cell>
          <cell r="Z205">
            <v>5072</v>
          </cell>
          <cell r="AA205">
            <v>102933</v>
          </cell>
        </row>
        <row r="206">
          <cell r="B206" t="str">
            <v>4.1.3  -  Consumo    (Transp. Qd. 1.3.)</v>
          </cell>
          <cell r="G206">
            <v>547</v>
          </cell>
          <cell r="H206">
            <v>989</v>
          </cell>
          <cell r="I206">
            <v>1126</v>
          </cell>
          <cell r="J206">
            <v>1123</v>
          </cell>
          <cell r="K206">
            <v>1123</v>
          </cell>
          <cell r="L206">
            <v>1094</v>
          </cell>
          <cell r="M206">
            <v>1094</v>
          </cell>
          <cell r="N206">
            <v>1094</v>
          </cell>
          <cell r="O206">
            <v>1094</v>
          </cell>
          <cell r="P206">
            <v>1094</v>
          </cell>
          <cell r="Q206">
            <v>1094</v>
          </cell>
          <cell r="R206">
            <v>1083</v>
          </cell>
          <cell r="S206">
            <v>1083</v>
          </cell>
          <cell r="T206">
            <v>1083</v>
          </cell>
          <cell r="U206">
            <v>1083</v>
          </cell>
          <cell r="V206">
            <v>1083</v>
          </cell>
          <cell r="W206">
            <v>1075</v>
          </cell>
          <cell r="X206">
            <v>1075</v>
          </cell>
          <cell r="Y206">
            <v>1066</v>
          </cell>
          <cell r="Z206">
            <v>1066</v>
          </cell>
          <cell r="AA206">
            <v>21169</v>
          </cell>
        </row>
        <row r="207">
          <cell r="B207" t="str">
            <v>4.1.4  -  Transportes    (Transp. Qd. 1.3.)</v>
          </cell>
          <cell r="G207">
            <v>824</v>
          </cell>
          <cell r="H207">
            <v>1206</v>
          </cell>
          <cell r="I207">
            <v>1435</v>
          </cell>
          <cell r="J207">
            <v>1435</v>
          </cell>
          <cell r="K207">
            <v>1435</v>
          </cell>
          <cell r="L207">
            <v>1539</v>
          </cell>
          <cell r="M207">
            <v>1539</v>
          </cell>
          <cell r="N207">
            <v>1539</v>
          </cell>
          <cell r="O207">
            <v>1539</v>
          </cell>
          <cell r="P207">
            <v>1539</v>
          </cell>
          <cell r="Q207">
            <v>1539</v>
          </cell>
          <cell r="R207">
            <v>1539</v>
          </cell>
          <cell r="S207">
            <v>1539</v>
          </cell>
          <cell r="T207">
            <v>1539</v>
          </cell>
          <cell r="U207">
            <v>1539</v>
          </cell>
          <cell r="V207">
            <v>1539</v>
          </cell>
          <cell r="W207">
            <v>1539</v>
          </cell>
          <cell r="X207">
            <v>1539</v>
          </cell>
          <cell r="Y207">
            <v>1539</v>
          </cell>
          <cell r="Z207">
            <v>1539</v>
          </cell>
          <cell r="AA207">
            <v>29420</v>
          </cell>
        </row>
        <row r="208">
          <cell r="B208" t="str">
            <v>4.1.5  -  Diversas    (Transp. Qd. 1.3.)</v>
          </cell>
          <cell r="G208">
            <v>3449</v>
          </cell>
          <cell r="H208">
            <v>1889</v>
          </cell>
          <cell r="I208">
            <v>1649</v>
          </cell>
          <cell r="J208">
            <v>1649</v>
          </cell>
          <cell r="K208">
            <v>1649</v>
          </cell>
          <cell r="L208">
            <v>1649</v>
          </cell>
          <cell r="M208">
            <v>1649</v>
          </cell>
          <cell r="N208">
            <v>1649</v>
          </cell>
          <cell r="O208">
            <v>1649</v>
          </cell>
          <cell r="P208">
            <v>1649</v>
          </cell>
          <cell r="Q208">
            <v>1649</v>
          </cell>
          <cell r="R208">
            <v>1649</v>
          </cell>
          <cell r="S208">
            <v>1649</v>
          </cell>
          <cell r="T208">
            <v>1649</v>
          </cell>
          <cell r="U208">
            <v>1649</v>
          </cell>
          <cell r="V208">
            <v>1649</v>
          </cell>
          <cell r="W208">
            <v>1649</v>
          </cell>
          <cell r="X208">
            <v>1649</v>
          </cell>
          <cell r="Y208">
            <v>1649</v>
          </cell>
          <cell r="Z208">
            <v>1649</v>
          </cell>
          <cell r="AA208">
            <v>35020</v>
          </cell>
        </row>
        <row r="209">
          <cell r="B209" t="str">
            <v>4.1.6  -  Depreciação/Amortização    (Transp. Qd. 1.3.)</v>
          </cell>
          <cell r="G209">
            <v>711.89791666666747</v>
          </cell>
          <cell r="H209">
            <v>8297.7292982456111</v>
          </cell>
          <cell r="I209">
            <v>11667.368881578948</v>
          </cell>
          <cell r="J209">
            <v>14911.543587461298</v>
          </cell>
          <cell r="K209">
            <v>17330.096087461301</v>
          </cell>
          <cell r="L209">
            <v>17442.362254127966</v>
          </cell>
          <cell r="M209">
            <v>17897.139039842252</v>
          </cell>
          <cell r="N209">
            <v>22520.106828303789</v>
          </cell>
          <cell r="O209">
            <v>27152.208494970455</v>
          </cell>
          <cell r="P209">
            <v>27077.080767697727</v>
          </cell>
          <cell r="Q209">
            <v>27154.798017697729</v>
          </cell>
          <cell r="R209">
            <v>24950.870517697731</v>
          </cell>
          <cell r="S209">
            <v>23816.258017697728</v>
          </cell>
          <cell r="T209">
            <v>23543.640517697731</v>
          </cell>
          <cell r="U209">
            <v>24163.712184364394</v>
          </cell>
          <cell r="V209">
            <v>21718.9759343644</v>
          </cell>
          <cell r="W209">
            <v>24537.109684364401</v>
          </cell>
          <cell r="X209">
            <v>28533.675934364404</v>
          </cell>
          <cell r="Y209">
            <v>36119.519267697731</v>
          </cell>
          <cell r="Z209">
            <v>41561.296767697735</v>
          </cell>
          <cell r="AA209">
            <v>441107.38999999996</v>
          </cell>
        </row>
        <row r="210">
          <cell r="B210" t="str">
            <v>4.1.7  -  Seguros    (transp. Qd 1.3.)</v>
          </cell>
          <cell r="G210">
            <v>469.30625600000002</v>
          </cell>
          <cell r="H210">
            <v>469.30625600000002</v>
          </cell>
          <cell r="I210">
            <v>469.30625600000002</v>
          </cell>
          <cell r="J210">
            <v>469.30625600000002</v>
          </cell>
          <cell r="K210">
            <v>469.30625600000002</v>
          </cell>
          <cell r="L210">
            <v>469.30625600000002</v>
          </cell>
          <cell r="M210">
            <v>469.30625600000002</v>
          </cell>
          <cell r="N210">
            <v>469.30625600000002</v>
          </cell>
          <cell r="O210">
            <v>469.30625600000002</v>
          </cell>
          <cell r="P210">
            <v>469.30625600000002</v>
          </cell>
          <cell r="Q210">
            <v>469.30625600000002</v>
          </cell>
          <cell r="R210">
            <v>469.30625600000002</v>
          </cell>
          <cell r="S210">
            <v>469.30625600000002</v>
          </cell>
          <cell r="T210">
            <v>469.30625600000002</v>
          </cell>
          <cell r="U210">
            <v>469.30625600000002</v>
          </cell>
          <cell r="V210">
            <v>469.30625600000002</v>
          </cell>
          <cell r="W210">
            <v>469.30625600000002</v>
          </cell>
          <cell r="X210">
            <v>469.30625600000002</v>
          </cell>
          <cell r="Y210">
            <v>469.30625600000002</v>
          </cell>
          <cell r="Z210">
            <v>469.30625600000002</v>
          </cell>
          <cell r="AA210">
            <v>9386.1251199999988</v>
          </cell>
        </row>
        <row r="211">
          <cell r="B211" t="str">
            <v xml:space="preserve">4.1.8  -  Garantias  (transp. Qd 1.3.)  </v>
          </cell>
          <cell r="G211">
            <v>1984.0723880400003</v>
          </cell>
          <cell r="H211">
            <v>1837.1040630000002</v>
          </cell>
          <cell r="I211">
            <v>1984.0723880400003</v>
          </cell>
          <cell r="J211">
            <v>1837.1040630000002</v>
          </cell>
          <cell r="K211">
            <v>1984.0723880400003</v>
          </cell>
          <cell r="L211">
            <v>1837.1040630000002</v>
          </cell>
          <cell r="M211">
            <v>1984.0723880400003</v>
          </cell>
          <cell r="N211">
            <v>1837.1040630000002</v>
          </cell>
          <cell r="O211">
            <v>1984.0723880400003</v>
          </cell>
          <cell r="P211">
            <v>1837.1040630000002</v>
          </cell>
          <cell r="Q211">
            <v>1984.0723880400003</v>
          </cell>
          <cell r="R211">
            <v>1837.1040630000002</v>
          </cell>
          <cell r="S211">
            <v>1984.0723880400003</v>
          </cell>
          <cell r="T211">
            <v>1837.1040630000002</v>
          </cell>
          <cell r="U211">
            <v>1984.0723880400003</v>
          </cell>
          <cell r="V211">
            <v>1837.1040630000002</v>
          </cell>
          <cell r="W211">
            <v>1984.0723880400003</v>
          </cell>
          <cell r="X211">
            <v>1837.1040630000002</v>
          </cell>
          <cell r="Y211">
            <v>1984.0723880400003</v>
          </cell>
          <cell r="Z211">
            <v>1837.1040630000002</v>
          </cell>
          <cell r="AA211">
            <v>38211.764510400004</v>
          </cell>
        </row>
        <row r="212">
          <cell r="B212" t="str">
            <v xml:space="preserve">4.1.9  -  Parc.Variável da Concessão   </v>
          </cell>
          <cell r="G212">
            <v>1316.244849048134</v>
          </cell>
          <cell r="H212">
            <v>2000.1806009165141</v>
          </cell>
          <cell r="I212">
            <v>2193.8793899784541</v>
          </cell>
          <cell r="J212">
            <v>2198.4059250714099</v>
          </cell>
          <cell r="K212">
            <v>2325.0286467143633</v>
          </cell>
          <cell r="L212">
            <v>2535.5861182760941</v>
          </cell>
          <cell r="M212">
            <v>2670.0403050464702</v>
          </cell>
          <cell r="N212">
            <v>2753.2160638742766</v>
          </cell>
          <cell r="O212">
            <v>2836.4700122157301</v>
          </cell>
          <cell r="P212">
            <v>2919.7203030012452</v>
          </cell>
          <cell r="Q212">
            <v>3002.9357640577546</v>
          </cell>
          <cell r="R212">
            <v>3086.2581839088139</v>
          </cell>
          <cell r="S212">
            <v>3169.474544998709</v>
          </cell>
          <cell r="T212">
            <v>3252.7957618123214</v>
          </cell>
          <cell r="U212">
            <v>3336.014238007956</v>
          </cell>
          <cell r="V212">
            <v>3419.3066670143294</v>
          </cell>
          <cell r="W212">
            <v>3502.5515130092131</v>
          </cell>
          <cell r="X212">
            <v>3585.8439421002822</v>
          </cell>
          <cell r="Y212">
            <v>3669.0912120007929</v>
          </cell>
          <cell r="Z212">
            <v>3752.3112119962211</v>
          </cell>
          <cell r="AA212">
            <v>57525.355253049085</v>
          </cell>
        </row>
        <row r="213">
          <cell r="B213" t="str">
            <v xml:space="preserve">4.1.10 - Parcela Fixa da Concessão   </v>
          </cell>
          <cell r="G213">
            <v>3639</v>
          </cell>
          <cell r="H213">
            <v>1985</v>
          </cell>
          <cell r="I213">
            <v>1985</v>
          </cell>
          <cell r="J213">
            <v>1985</v>
          </cell>
          <cell r="K213">
            <v>1965.173940136779</v>
          </cell>
          <cell r="L213">
            <v>1945.3478802735578</v>
          </cell>
          <cell r="M213">
            <v>1985</v>
          </cell>
          <cell r="N213">
            <v>1985</v>
          </cell>
          <cell r="O213">
            <v>1985</v>
          </cell>
          <cell r="P213">
            <v>1985</v>
          </cell>
          <cell r="Q213">
            <v>1985</v>
          </cell>
          <cell r="R213">
            <v>1985</v>
          </cell>
          <cell r="S213">
            <v>1985</v>
          </cell>
          <cell r="T213">
            <v>1985</v>
          </cell>
          <cell r="U213">
            <v>1985</v>
          </cell>
          <cell r="V213">
            <v>1985</v>
          </cell>
          <cell r="W213">
            <v>1985</v>
          </cell>
          <cell r="X213">
            <v>1985</v>
          </cell>
          <cell r="Y213">
            <v>1985</v>
          </cell>
          <cell r="Z213">
            <v>1985</v>
          </cell>
          <cell r="AA213">
            <v>41294.521820410337</v>
          </cell>
        </row>
        <row r="214">
          <cell r="B214" t="str">
            <v>5 -  RESULTADO BRUTO OPERACIONAL     (3 - 4)</v>
          </cell>
          <cell r="G214">
            <v>8538.4989085936395</v>
          </cell>
          <cell r="H214">
            <v>23963.469121088841</v>
          </cell>
          <cell r="I214">
            <v>24791.147550625436</v>
          </cell>
          <cell r="J214">
            <v>21156.066117276278</v>
          </cell>
          <cell r="K214">
            <v>21520.841061798928</v>
          </cell>
          <cell r="L214">
            <v>24117.420343950391</v>
          </cell>
          <cell r="M214">
            <v>28148.609557569071</v>
          </cell>
          <cell r="N214">
            <v>25990.381961475839</v>
          </cell>
          <cell r="O214">
            <v>23653.136938936063</v>
          </cell>
          <cell r="P214">
            <v>26327.183944713019</v>
          </cell>
          <cell r="Q214">
            <v>28553.020190066847</v>
          </cell>
          <cell r="R214">
            <v>33452.042402184044</v>
          </cell>
          <cell r="S214">
            <v>36879.778808556846</v>
          </cell>
          <cell r="T214">
            <v>39741.734579086682</v>
          </cell>
          <cell r="U214">
            <v>41414.548748420682</v>
          </cell>
          <cell r="V214">
            <v>46446.652902265298</v>
          </cell>
          <cell r="W214">
            <v>46005.136397127288</v>
          </cell>
          <cell r="X214">
            <v>44602.033554337671</v>
          </cell>
          <cell r="Y214">
            <v>39396.840213634889</v>
          </cell>
          <cell r="Z214">
            <v>36538.886038509852</v>
          </cell>
          <cell r="AA214">
            <v>621237.42934021796</v>
          </cell>
        </row>
        <row r="215">
          <cell r="B215" t="str">
            <v>6 -  RESULTADO FINANCEIRO    (6.1)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7.0002304142067295</v>
          </cell>
          <cell r="M215">
            <v>42.999682822482725</v>
          </cell>
          <cell r="N215">
            <v>104.99870578654281</v>
          </cell>
          <cell r="O215">
            <v>204.99132849802925</v>
          </cell>
          <cell r="P215">
            <v>205.00002127438771</v>
          </cell>
          <cell r="Q215">
            <v>204.99561492901756</v>
          </cell>
          <cell r="R215">
            <v>444.99685441354063</v>
          </cell>
          <cell r="S215">
            <v>737.00105685305391</v>
          </cell>
          <cell r="T215">
            <v>1045.9857745403058</v>
          </cell>
          <cell r="U215">
            <v>1350.0179022325563</v>
          </cell>
          <cell r="V215">
            <v>1689.9983526659521</v>
          </cell>
          <cell r="W215">
            <v>2046.012566806523</v>
          </cell>
          <cell r="X215">
            <v>2218.983874909165</v>
          </cell>
          <cell r="Y215">
            <v>2494.0008238364221</v>
          </cell>
          <cell r="Z215">
            <v>2876.0009289480699</v>
          </cell>
          <cell r="AA215">
            <v>15672.983718930256</v>
          </cell>
        </row>
        <row r="216">
          <cell r="B216" t="str">
            <v>6.1 - Receitas    (Transp. Qd. 2B)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7.0002304142067295</v>
          </cell>
          <cell r="M216">
            <v>42.999682822482725</v>
          </cell>
          <cell r="N216">
            <v>104.99870578654281</v>
          </cell>
          <cell r="O216">
            <v>204.99132849802925</v>
          </cell>
          <cell r="P216">
            <v>205.00002127438771</v>
          </cell>
          <cell r="Q216">
            <v>204.99561492901756</v>
          </cell>
          <cell r="R216">
            <v>444.99685441354063</v>
          </cell>
          <cell r="S216">
            <v>737.00105685305391</v>
          </cell>
          <cell r="T216">
            <v>1045.9857745403058</v>
          </cell>
          <cell r="U216">
            <v>1350.0179022325563</v>
          </cell>
          <cell r="V216">
            <v>1689.9983526659521</v>
          </cell>
          <cell r="W216">
            <v>2046.012566806523</v>
          </cell>
          <cell r="X216">
            <v>2218.983874909165</v>
          </cell>
          <cell r="Y216">
            <v>2494.0008238364221</v>
          </cell>
          <cell r="Z216">
            <v>2876.0009289480699</v>
          </cell>
          <cell r="AA216">
            <v>15672.983718930256</v>
          </cell>
        </row>
        <row r="217">
          <cell r="B217" t="str">
            <v>7 -  RESULTADO OPERACIONAL    (5 + 6)</v>
          </cell>
          <cell r="G217">
            <v>8538.4989085936395</v>
          </cell>
          <cell r="H217">
            <v>23963.469121088841</v>
          </cell>
          <cell r="I217">
            <v>24791.147550625436</v>
          </cell>
          <cell r="J217">
            <v>21156.066117276278</v>
          </cell>
          <cell r="K217">
            <v>21520.841061798928</v>
          </cell>
          <cell r="L217">
            <v>24124.420574364598</v>
          </cell>
          <cell r="M217">
            <v>28191.609240391554</v>
          </cell>
          <cell r="N217">
            <v>26095.380667262383</v>
          </cell>
          <cell r="O217">
            <v>23858.128267434091</v>
          </cell>
          <cell r="P217">
            <v>26532.183965987406</v>
          </cell>
          <cell r="Q217">
            <v>28758.015804995866</v>
          </cell>
          <cell r="R217">
            <v>33897.039256597585</v>
          </cell>
          <cell r="S217">
            <v>37616.779865409902</v>
          </cell>
          <cell r="T217">
            <v>40787.720353626988</v>
          </cell>
          <cell r="U217">
            <v>42764.566650653236</v>
          </cell>
          <cell r="V217">
            <v>48136.651254931247</v>
          </cell>
          <cell r="W217">
            <v>48051.148963933811</v>
          </cell>
          <cell r="X217">
            <v>46821.017429246836</v>
          </cell>
          <cell r="Y217">
            <v>41890.841037471313</v>
          </cell>
          <cell r="Z217">
            <v>39414.886967457925</v>
          </cell>
          <cell r="AA217">
            <v>636910.41305914824</v>
          </cell>
        </row>
        <row r="218">
          <cell r="B218" t="str">
            <v>8 -  RESULTADO NÃO OPERACIONAL    (Tr. item 2, Qd. 3A)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B219" t="str">
            <v>9 -  RESULTADO ANTES CONTRIBUIÇÃO SOCIAL   (7 + 8)</v>
          </cell>
          <cell r="G219">
            <v>8538.4989085936395</v>
          </cell>
          <cell r="H219">
            <v>23963.469121088841</v>
          </cell>
          <cell r="I219">
            <v>24791.147550625436</v>
          </cell>
          <cell r="J219">
            <v>21156.066117276278</v>
          </cell>
          <cell r="K219">
            <v>21520.841061798928</v>
          </cell>
          <cell r="L219">
            <v>24124.420574364598</v>
          </cell>
          <cell r="M219">
            <v>28191.609240391554</v>
          </cell>
          <cell r="N219">
            <v>26095.380667262383</v>
          </cell>
          <cell r="O219">
            <v>23858.128267434091</v>
          </cell>
          <cell r="P219">
            <v>26532.183965987406</v>
          </cell>
          <cell r="Q219">
            <v>28758.015804995866</v>
          </cell>
          <cell r="R219">
            <v>33897.039256597585</v>
          </cell>
          <cell r="S219">
            <v>37616.779865409902</v>
          </cell>
          <cell r="T219">
            <v>40787.720353626988</v>
          </cell>
          <cell r="U219">
            <v>42764.566650653236</v>
          </cell>
          <cell r="V219">
            <v>48136.651254931247</v>
          </cell>
          <cell r="W219">
            <v>48051.148963933811</v>
          </cell>
          <cell r="X219">
            <v>46821.017429246836</v>
          </cell>
          <cell r="Y219">
            <v>41890.841037471313</v>
          </cell>
          <cell r="Z219">
            <v>39414.886967457925</v>
          </cell>
          <cell r="AA219">
            <v>636910.41305914824</v>
          </cell>
        </row>
        <row r="220">
          <cell r="B220" t="str">
            <v>10- CONTRIBUIÇÃO SOCIAL (Legislação vigente)</v>
          </cell>
          <cell r="G220">
            <v>683.07991268749117</v>
          </cell>
          <cell r="H220">
            <v>1917.0775296871072</v>
          </cell>
          <cell r="I220">
            <v>1983.2918040500351</v>
          </cell>
          <cell r="J220">
            <v>1692.4052893821022</v>
          </cell>
          <cell r="K220">
            <v>1721.6672849439126</v>
          </cell>
          <cell r="L220">
            <v>1929.953645949169</v>
          </cell>
          <cell r="M220">
            <v>2255.3287392313246</v>
          </cell>
          <cell r="N220">
            <v>2087.6304533809921</v>
          </cell>
          <cell r="O220">
            <v>1908.6502613947284</v>
          </cell>
          <cell r="P220">
            <v>2122.5747172789929</v>
          </cell>
          <cell r="Q220">
            <v>2300.6412643996696</v>
          </cell>
          <cell r="R220">
            <v>2711.7631405278071</v>
          </cell>
          <cell r="S220">
            <v>3009.3423892327928</v>
          </cell>
          <cell r="T220">
            <v>3263.0176282901584</v>
          </cell>
          <cell r="U220">
            <v>3421.1653320522596</v>
          </cell>
          <cell r="V220">
            <v>3850.9321003945001</v>
          </cell>
          <cell r="W220">
            <v>3844.0919171147048</v>
          </cell>
          <cell r="X220">
            <v>3745.6813943397465</v>
          </cell>
          <cell r="Y220">
            <v>3351.2672829977041</v>
          </cell>
          <cell r="Z220">
            <v>3153.1909573966332</v>
          </cell>
          <cell r="AA220">
            <v>50952.753044731828</v>
          </cell>
        </row>
        <row r="221">
          <cell r="B221" t="str">
            <v>11- RESULTADO ANTES IMPOSTO DE RENDA    (9 - 10)</v>
          </cell>
          <cell r="G221">
            <v>7855.4189959061487</v>
          </cell>
          <cell r="H221">
            <v>22046.391591401734</v>
          </cell>
          <cell r="I221">
            <v>22807.855746575402</v>
          </cell>
          <cell r="J221">
            <v>19463.660827894175</v>
          </cell>
          <cell r="K221">
            <v>19799.173776855016</v>
          </cell>
          <cell r="L221">
            <v>22194.46692841543</v>
          </cell>
          <cell r="M221">
            <v>25936.280501160229</v>
          </cell>
          <cell r="N221">
            <v>24007.750213881391</v>
          </cell>
          <cell r="O221">
            <v>21949.478006039364</v>
          </cell>
          <cell r="P221">
            <v>24409.609248708413</v>
          </cell>
          <cell r="Q221">
            <v>26457.374540596196</v>
          </cell>
          <cell r="R221">
            <v>31185.276116069777</v>
          </cell>
          <cell r="S221">
            <v>34607.437476177111</v>
          </cell>
          <cell r="T221">
            <v>37524.702725336829</v>
          </cell>
          <cell r="U221">
            <v>39343.401318600976</v>
          </cell>
          <cell r="V221">
            <v>44285.719154536746</v>
          </cell>
          <cell r="W221">
            <v>44207.057046819107</v>
          </cell>
          <cell r="X221">
            <v>43075.336034907086</v>
          </cell>
          <cell r="Y221">
            <v>38539.573754473611</v>
          </cell>
          <cell r="Z221">
            <v>36261.696010061292</v>
          </cell>
          <cell r="AA221">
            <v>585957.66001441644</v>
          </cell>
        </row>
        <row r="222">
          <cell r="B222" t="str">
            <v>12- IMPOSTO DE RENDA (Legislação vigente)</v>
          </cell>
          <cell r="G222">
            <v>2110.6247271484094</v>
          </cell>
          <cell r="H222">
            <v>5966.8672802722103</v>
          </cell>
          <cell r="I222">
            <v>6173.7868876563607</v>
          </cell>
          <cell r="J222">
            <v>5264.7665293190694</v>
          </cell>
          <cell r="K222">
            <v>5356.2102654497266</v>
          </cell>
          <cell r="L222">
            <v>6007.1051435911522</v>
          </cell>
          <cell r="M222">
            <v>7023.9023100978893</v>
          </cell>
          <cell r="N222">
            <v>6499.8451668155985</v>
          </cell>
          <cell r="O222">
            <v>5940.5320668585273</v>
          </cell>
          <cell r="P222">
            <v>6609.0459914968524</v>
          </cell>
          <cell r="Q222">
            <v>7165.5039512489666</v>
          </cell>
          <cell r="R222">
            <v>8450.2598141493982</v>
          </cell>
          <cell r="S222">
            <v>9380.1949663524756</v>
          </cell>
          <cell r="T222">
            <v>10172.930088406745</v>
          </cell>
          <cell r="U222">
            <v>10667.141662663311</v>
          </cell>
          <cell r="V222">
            <v>12010.162813732808</v>
          </cell>
          <cell r="W222">
            <v>11988.787240983449</v>
          </cell>
          <cell r="X222">
            <v>11681.254357311709</v>
          </cell>
          <cell r="Y222">
            <v>10448.710259367825</v>
          </cell>
          <cell r="Z222">
            <v>9829.7217418644796</v>
          </cell>
          <cell r="AA222">
            <v>158747.35326478697</v>
          </cell>
        </row>
        <row r="223">
          <cell r="B223" t="str">
            <v>13- RESULTADO DE EXERCÍCIO    (11 - 12)</v>
          </cell>
          <cell r="G223">
            <v>5744.7942687577397</v>
          </cell>
          <cell r="H223">
            <v>16079.524311129524</v>
          </cell>
          <cell r="I223">
            <v>16634.068858919039</v>
          </cell>
          <cell r="J223">
            <v>14198.894298575105</v>
          </cell>
          <cell r="K223">
            <v>14442.963511405289</v>
          </cell>
          <cell r="L223">
            <v>16187.361784824277</v>
          </cell>
          <cell r="M223">
            <v>18912.37819106234</v>
          </cell>
          <cell r="N223">
            <v>17507.905047065793</v>
          </cell>
          <cell r="O223">
            <v>16008.945939180838</v>
          </cell>
          <cell r="P223">
            <v>17800.563257211561</v>
          </cell>
          <cell r="Q223">
            <v>19291.870589347229</v>
          </cell>
          <cell r="R223">
            <v>22735.016301920379</v>
          </cell>
          <cell r="S223">
            <v>25227.242509824635</v>
          </cell>
          <cell r="T223">
            <v>27351.772636930084</v>
          </cell>
          <cell r="U223">
            <v>28676.259655937665</v>
          </cell>
          <cell r="V223">
            <v>32275.556340803938</v>
          </cell>
          <cell r="W223">
            <v>32218.269805835658</v>
          </cell>
          <cell r="X223">
            <v>31394.081677595379</v>
          </cell>
          <cell r="Y223">
            <v>28090.863495105787</v>
          </cell>
          <cell r="Z223">
            <v>26431.974268196813</v>
          </cell>
          <cell r="AA223">
            <v>427210.30674962944</v>
          </cell>
        </row>
        <row r="224">
          <cell r="B224" t="str">
            <v>Obs.: este demonstrativo de resultados retrata o projeto original mais os fatores de desequilibrio do contrato original</v>
          </cell>
        </row>
        <row r="226">
          <cell r="B226" t="str">
            <v>DEMONSTRATIVO DE RESULTADOS COM FATORES DE DESEQUILIBRIO NA EXTENSÃO DO PERIODO CONTRATUAL (MIlhares de Reais)</v>
          </cell>
        </row>
        <row r="228">
          <cell r="B228" t="str">
            <v>DISCRIMINAÇÃO</v>
          </cell>
          <cell r="G228">
            <v>21</v>
          </cell>
          <cell r="H228">
            <v>22</v>
          </cell>
          <cell r="I228">
            <v>23</v>
          </cell>
          <cell r="J228">
            <v>24</v>
          </cell>
          <cell r="K228">
            <v>25</v>
          </cell>
          <cell r="L228">
            <v>26</v>
          </cell>
          <cell r="M228">
            <v>27</v>
          </cell>
          <cell r="N228">
            <v>28</v>
          </cell>
          <cell r="O228">
            <v>29</v>
          </cell>
          <cell r="P228">
            <v>30</v>
          </cell>
          <cell r="Q228">
            <v>31</v>
          </cell>
          <cell r="R228">
            <v>32</v>
          </cell>
          <cell r="S228">
            <v>33</v>
          </cell>
          <cell r="T228">
            <v>34</v>
          </cell>
          <cell r="U228">
            <v>35</v>
          </cell>
          <cell r="V228">
            <v>36</v>
          </cell>
          <cell r="W228">
            <v>37</v>
          </cell>
          <cell r="X228">
            <v>38</v>
          </cell>
          <cell r="Y228">
            <v>39</v>
          </cell>
          <cell r="Z228">
            <v>40</v>
          </cell>
          <cell r="AA228" t="str">
            <v>TOTAL</v>
          </cell>
        </row>
        <row r="229">
          <cell r="B229" t="str">
            <v>1 -  RECEITA BRUTA    (1.1)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</row>
        <row r="230">
          <cell r="B230" t="str">
            <v>1.1 - Operacionais    (1.1.1 + 1.1.2)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</row>
        <row r="231">
          <cell r="B231" t="str">
            <v>1.1.1 - Receitas de  Pedágios    (Transp. Qd.2.1.1.2)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</row>
        <row r="232">
          <cell r="B232" t="str">
            <v>1.1.2 - Outras Receitas Operacionais    (calculado 2.1.2.)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</row>
        <row r="233">
          <cell r="B233" t="str">
            <v>2 -  DEDUÇÕES DA RECEITA    (2.1)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</row>
        <row r="234">
          <cell r="B234" t="str">
            <v>2.1 - Tributos sobre Faturamento    (2.1.1+ .... + 2.1.4)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</row>
        <row r="235">
          <cell r="B235" t="str">
            <v>2.1.1 - I.S.S    (transp. Qd  1.3.)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</row>
        <row r="236">
          <cell r="B236" t="str">
            <v>2.1.2 - Cofins    (transp. Qd 1.3.)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</row>
        <row r="237">
          <cell r="B237" t="str">
            <v>2.1.3 - Pis / Pasep    (transp. Qd 1.3.)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</row>
        <row r="238">
          <cell r="B238" t="str">
            <v>2.1.4 - CPMF    (transp Qd 1.3.)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B239" t="str">
            <v>3 -  RECEITA LIQUIDA    (1 - 2)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</row>
        <row r="240">
          <cell r="B240" t="str">
            <v>4 -  DESPESAS    (4.1)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</row>
        <row r="241">
          <cell r="B241" t="str">
            <v>4.1 - Operacionais    (4.1.1+ .... + 4.1.10)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</row>
        <row r="242">
          <cell r="B242" t="str">
            <v>4.1.1  -  Pessoal e Administradores    (Transp. Qd. 1.3.)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</row>
        <row r="243">
          <cell r="B243" t="str">
            <v>4.1.2  -  Conservação de Rotina    (Transp. Qd. 1.3.)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</row>
        <row r="244">
          <cell r="B244" t="str">
            <v>4.1.3  -  Consumo    (Transp. Qd. 1.3.)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</row>
        <row r="245">
          <cell r="B245" t="str">
            <v>4.1.4  -  Transportes    (Transp. Qd. 1.3.)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</row>
        <row r="246">
          <cell r="B246" t="str">
            <v>4.1.5  -  Diversas    (Transp. Qd. 1.3.)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</row>
        <row r="247">
          <cell r="B247" t="str">
            <v>4.1.6  -  Depreciação/Amortização    (Transp. Qd. 1.3.)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B248" t="str">
            <v>4.1.7  -  Seguros    (transp. Qd 1.3.)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</row>
        <row r="249">
          <cell r="B249" t="str">
            <v xml:space="preserve">4.1.8  -  Garantias  (transp. Qd 1.3.)  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</row>
        <row r="250">
          <cell r="B250" t="str">
            <v xml:space="preserve">4.1.9  -  Parc.Variável da Concessão   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</row>
        <row r="251">
          <cell r="B251" t="str">
            <v xml:space="preserve">4.1.10 - Parcela Fixa da Concessão  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B252" t="str">
            <v>5 -  RESULTADO BRUTO OPERACIONAL     (3 - 4)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</row>
        <row r="253">
          <cell r="B253" t="str">
            <v>6 -  RESULTADO FINANCEIRO    (6.1)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</row>
        <row r="254">
          <cell r="B254" t="str">
            <v>6.1 - Receitas    (Transp. Qd. 2B)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</row>
        <row r="255">
          <cell r="B255" t="str">
            <v>7 -  RESULTADO OPERACIONAL    (5 + 6)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</row>
        <row r="256">
          <cell r="B256" t="str">
            <v>8 -  RESULTADO NÃO OPERACIONAL    (Tr. item 2, Qd. 3A)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B257" t="str">
            <v>9 -  RESULTADO ANTES CONTRIBUIÇÃO SOCIAL   (7 + 8)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</row>
        <row r="258">
          <cell r="B258" t="str">
            <v>10- CONTRIBUIÇÃO SOCIAL (Legislação vigente)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</row>
        <row r="259">
          <cell r="B259" t="str">
            <v>11- RESULTADO ANTES IMPOSTO DE RENDA    (9 - 10)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</row>
        <row r="260">
          <cell r="B260" t="str">
            <v>12- IMPOSTO DE RENDA (Legislação vigente)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</row>
        <row r="261">
          <cell r="B261" t="str">
            <v>13- RESULTADO DE EXERCÍCIO    (11 - 12)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</row>
        <row r="262">
          <cell r="B262" t="str">
            <v>Obs.: este demonstrativo de resultados retrata a extensão necessaria para o reestabelecimento do equilibrio do contrato original</v>
          </cell>
        </row>
        <row r="264">
          <cell r="B264" t="str">
            <v>FLUXO DE CAIXA COM FATORES DE DESEQUILIBRIO NO PERIODO CONTRATUAL (MIlhares de Reais)</v>
          </cell>
        </row>
        <row r="266">
          <cell r="B266" t="str">
            <v>DISCRIMINAÇÃO</v>
          </cell>
          <cell r="G266">
            <v>1</v>
          </cell>
          <cell r="H266">
            <v>2</v>
          </cell>
          <cell r="I266">
            <v>3</v>
          </cell>
          <cell r="J266">
            <v>4</v>
          </cell>
          <cell r="K266">
            <v>5</v>
          </cell>
          <cell r="L266">
            <v>6</v>
          </cell>
          <cell r="M266">
            <v>7</v>
          </cell>
          <cell r="N266">
            <v>8</v>
          </cell>
          <cell r="O266">
            <v>9</v>
          </cell>
          <cell r="P266">
            <v>10</v>
          </cell>
          <cell r="Q266">
            <v>11</v>
          </cell>
          <cell r="R266">
            <v>12</v>
          </cell>
          <cell r="S266">
            <v>13</v>
          </cell>
          <cell r="T266">
            <v>14</v>
          </cell>
          <cell r="U266">
            <v>15</v>
          </cell>
          <cell r="V266">
            <v>16</v>
          </cell>
          <cell r="W266">
            <v>17</v>
          </cell>
          <cell r="X266">
            <v>18</v>
          </cell>
          <cell r="Y266">
            <v>19</v>
          </cell>
          <cell r="Z266">
            <v>20</v>
          </cell>
          <cell r="AA266" t="str">
            <v>TOTAL</v>
          </cell>
        </row>
        <row r="267">
          <cell r="B267" t="str">
            <v xml:space="preserve">1.  INGRESSOS     (1.1.) </v>
          </cell>
          <cell r="G267">
            <v>43874.828301604466</v>
          </cell>
          <cell r="H267">
            <v>66672.686697217141</v>
          </cell>
          <cell r="I267">
            <v>73129.312999281799</v>
          </cell>
          <cell r="J267">
            <v>73280.197502380339</v>
          </cell>
          <cell r="K267">
            <v>77500.954890478781</v>
          </cell>
          <cell r="L267">
            <v>84526.537506284018</v>
          </cell>
          <cell r="M267">
            <v>89044.343184371493</v>
          </cell>
          <cell r="N267">
            <v>91878.867501595756</v>
          </cell>
          <cell r="O267">
            <v>94753.991735689036</v>
          </cell>
          <cell r="P267">
            <v>97529.010121315892</v>
          </cell>
          <cell r="Q267">
            <v>100302.85441685418</v>
          </cell>
          <cell r="R267">
            <v>103320.26965137399</v>
          </cell>
          <cell r="S267">
            <v>106386.15255681003</v>
          </cell>
          <cell r="T267">
            <v>109472.51116828436</v>
          </cell>
          <cell r="U267">
            <v>112550.49250249777</v>
          </cell>
          <cell r="V267">
            <v>115666.88725314359</v>
          </cell>
          <cell r="W267">
            <v>118797.72966711363</v>
          </cell>
          <cell r="X267">
            <v>121747.11527825191</v>
          </cell>
          <cell r="Y267">
            <v>124797.04122386286</v>
          </cell>
          <cell r="Z267">
            <v>127953.0413288221</v>
          </cell>
          <cell r="AA267">
            <v>1933184.8254872335</v>
          </cell>
        </row>
        <row r="268">
          <cell r="B268" t="str">
            <v>1.1.  RECEITAS     (1.1.1.+ ... + 1.1.4)</v>
          </cell>
          <cell r="G268">
            <v>43874.828301604466</v>
          </cell>
          <cell r="H268">
            <v>66672.686697217141</v>
          </cell>
          <cell r="I268">
            <v>73129.312999281799</v>
          </cell>
          <cell r="J268">
            <v>73280.197502380339</v>
          </cell>
          <cell r="K268">
            <v>77500.954890478781</v>
          </cell>
          <cell r="L268">
            <v>84526.537506284018</v>
          </cell>
          <cell r="M268">
            <v>89044.343184371493</v>
          </cell>
          <cell r="N268">
            <v>91878.867501595756</v>
          </cell>
          <cell r="O268">
            <v>94753.991735689036</v>
          </cell>
          <cell r="P268">
            <v>97529.010121315892</v>
          </cell>
          <cell r="Q268">
            <v>100302.85441685418</v>
          </cell>
          <cell r="R268">
            <v>103320.26965137399</v>
          </cell>
          <cell r="S268">
            <v>106386.15255681003</v>
          </cell>
          <cell r="T268">
            <v>109472.51116828436</v>
          </cell>
          <cell r="U268">
            <v>112550.49250249777</v>
          </cell>
          <cell r="V268">
            <v>115666.88725314359</v>
          </cell>
          <cell r="W268">
            <v>118797.72966711363</v>
          </cell>
          <cell r="X268">
            <v>121747.11527825191</v>
          </cell>
          <cell r="Y268">
            <v>124797.04122386286</v>
          </cell>
          <cell r="Z268">
            <v>127953.0413288221</v>
          </cell>
          <cell r="AA268">
            <v>1933184.8254872335</v>
          </cell>
        </row>
        <row r="269">
          <cell r="B269" t="str">
            <v>1.1.1   Receitas de Pedágio</v>
          </cell>
          <cell r="G269">
            <v>43440.829999999994</v>
          </cell>
          <cell r="H269">
            <v>66012.670000000013</v>
          </cell>
          <cell r="I269">
            <v>72405.299999999988</v>
          </cell>
          <cell r="J269">
            <v>72530.207208333319</v>
          </cell>
          <cell r="K269">
            <v>76725.954690478786</v>
          </cell>
          <cell r="L269">
            <v>83665.509165336582</v>
          </cell>
          <cell r="M269">
            <v>88120.35</v>
          </cell>
          <cell r="N269">
            <v>90864.88</v>
          </cell>
          <cell r="O269">
            <v>93613.040000000008</v>
          </cell>
          <cell r="P269">
            <v>96360.01</v>
          </cell>
          <cell r="Q269">
            <v>99106.880000000005</v>
          </cell>
          <cell r="R269">
            <v>101856.28000000001</v>
          </cell>
          <cell r="S269">
            <v>104603.15</v>
          </cell>
          <cell r="T269">
            <v>107352.54</v>
          </cell>
          <cell r="U269">
            <v>110099.45999999999</v>
          </cell>
          <cell r="V269">
            <v>112848.89000000001</v>
          </cell>
          <cell r="W269">
            <v>115595.71</v>
          </cell>
          <cell r="X269">
            <v>118345.14000000001</v>
          </cell>
          <cell r="Y269">
            <v>121092.04000000001</v>
          </cell>
          <cell r="Z269">
            <v>123839.04000000001</v>
          </cell>
          <cell r="AA269">
            <v>1898477.8810641491</v>
          </cell>
        </row>
        <row r="270">
          <cell r="B270" t="str">
            <v>1.1.2   Outras Receitas Operacionais</v>
          </cell>
          <cell r="G270">
            <v>433.99830160447499</v>
          </cell>
          <cell r="H270">
            <v>660.01669721713051</v>
          </cell>
          <cell r="I270">
            <v>724.01299928180754</v>
          </cell>
          <cell r="J270">
            <v>749.99029404701537</v>
          </cell>
          <cell r="K270">
            <v>775.00020000000006</v>
          </cell>
          <cell r="L270">
            <v>854.02811053322102</v>
          </cell>
          <cell r="M270">
            <v>880.99350154900651</v>
          </cell>
          <cell r="N270">
            <v>908.98879580921368</v>
          </cell>
          <cell r="O270">
            <v>935.96040719100176</v>
          </cell>
          <cell r="P270">
            <v>964.0001000415109</v>
          </cell>
          <cell r="Q270">
            <v>990.97880192515322</v>
          </cell>
          <cell r="R270">
            <v>1018.9927969604447</v>
          </cell>
          <cell r="S270">
            <v>1046.0014999569801</v>
          </cell>
          <cell r="T270">
            <v>1073.9853937440616</v>
          </cell>
          <cell r="U270">
            <v>1101.0146002652182</v>
          </cell>
          <cell r="V270">
            <v>1127.9989004776296</v>
          </cell>
          <cell r="W270">
            <v>1156.0071003071066</v>
          </cell>
          <cell r="X270">
            <v>1182.991403342741</v>
          </cell>
          <cell r="Y270">
            <v>1211.0004000264262</v>
          </cell>
          <cell r="Z270">
            <v>1238.0003998740301</v>
          </cell>
          <cell r="AA270">
            <v>19033.960704154171</v>
          </cell>
        </row>
        <row r="271">
          <cell r="B271" t="str">
            <v>1.1.3   Receitas Não Operacionais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</row>
        <row r="272">
          <cell r="B272" t="str">
            <v xml:space="preserve">1.1.4   Receitas Financeiras 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7.0002304142067295</v>
          </cell>
          <cell r="M272">
            <v>42.999682822482725</v>
          </cell>
          <cell r="N272">
            <v>104.99870578654281</v>
          </cell>
          <cell r="O272">
            <v>204.99132849802925</v>
          </cell>
          <cell r="P272">
            <v>205.00002127438771</v>
          </cell>
          <cell r="Q272">
            <v>204.99561492901756</v>
          </cell>
          <cell r="R272">
            <v>444.99685441354063</v>
          </cell>
          <cell r="S272">
            <v>737.00105685305391</v>
          </cell>
          <cell r="T272">
            <v>1045.9857745403058</v>
          </cell>
          <cell r="U272">
            <v>1350.0179022325563</v>
          </cell>
          <cell r="V272">
            <v>1689.9983526659521</v>
          </cell>
          <cell r="W272">
            <v>2046.012566806523</v>
          </cell>
          <cell r="X272">
            <v>2218.983874909165</v>
          </cell>
          <cell r="Y272">
            <v>2494.0008238364221</v>
          </cell>
          <cell r="Z272">
            <v>2876.0009289480699</v>
          </cell>
          <cell r="AA272">
            <v>15672.983718930256</v>
          </cell>
        </row>
        <row r="273">
          <cell r="B273" t="str">
            <v>2.  DESEMBOLSOS     (2.1.+ ... + 2.4)</v>
          </cell>
          <cell r="G273">
            <v>45387.13611618006</v>
          </cell>
          <cell r="H273">
            <v>114294.20308784199</v>
          </cell>
          <cell r="I273">
            <v>87900.385258783805</v>
          </cell>
          <cell r="J273">
            <v>91851.369616343916</v>
          </cell>
          <cell r="K273">
            <v>80125.765291612188</v>
          </cell>
          <cell r="L273">
            <v>81363.023467331775</v>
          </cell>
          <cell r="M273">
            <v>67175.465953466904</v>
          </cell>
          <cell r="N273">
            <v>89535.245626226169</v>
          </cell>
          <cell r="O273">
            <v>87371.617301537714</v>
          </cell>
          <cell r="P273">
            <v>80240.526096406596</v>
          </cell>
          <cell r="Q273">
            <v>62814.845809809209</v>
          </cell>
          <cell r="R273">
            <v>57053.112831755891</v>
          </cell>
          <cell r="S273">
            <v>59661.262029287667</v>
          </cell>
          <cell r="T273">
            <v>60228.948013656554</v>
          </cell>
          <cell r="U273">
            <v>65444.780662195699</v>
          </cell>
          <cell r="V273">
            <v>64514.204977975249</v>
          </cell>
          <cell r="W273">
            <v>85008.840176913582</v>
          </cell>
          <cell r="X273">
            <v>83678.75766629212</v>
          </cell>
          <cell r="Y273">
            <v>76815.258461059348</v>
          </cell>
          <cell r="Z273">
            <v>65507.770292927584</v>
          </cell>
          <cell r="AA273">
            <v>1505972.5187376039</v>
          </cell>
        </row>
        <row r="274">
          <cell r="B274" t="str">
            <v>2.1.  OPERACIONAIS     (2.1.1.+ ... + 2.1.8)</v>
          </cell>
          <cell r="G274">
            <v>29669.186627296025</v>
          </cell>
          <cell r="H274">
            <v>30426.307676966171</v>
          </cell>
          <cell r="I274">
            <v>32491.917177098949</v>
          </cell>
          <cell r="J274">
            <v>33029.181872571346</v>
          </cell>
          <cell r="K274">
            <v>34359.81515436741</v>
          </cell>
          <cell r="L274">
            <v>38478.820679241806</v>
          </cell>
          <cell r="M274">
            <v>38300.554599091214</v>
          </cell>
          <cell r="N274">
            <v>38525.163942155305</v>
          </cell>
          <cell r="O274">
            <v>38922.18496106875</v>
          </cell>
          <cell r="P274">
            <v>39015.025084629517</v>
          </cell>
          <cell r="Q274">
            <v>39402.104830102828</v>
          </cell>
          <cell r="R274">
            <v>39401.101693169869</v>
          </cell>
          <cell r="S274">
            <v>39798.640128703693</v>
          </cell>
          <cell r="T274">
            <v>39903.354535147329</v>
          </cell>
          <cell r="U274">
            <v>40301.199429472166</v>
          </cell>
          <cell r="V274">
            <v>40406.953396833611</v>
          </cell>
          <cell r="W274">
            <v>40721.919505806218</v>
          </cell>
          <cell r="X274">
            <v>40821.577972540385</v>
          </cell>
          <cell r="Y274">
            <v>41132.589706693027</v>
          </cell>
          <cell r="Z274">
            <v>41239.546381670247</v>
          </cell>
          <cell r="AA274">
            <v>756347.14535462577</v>
          </cell>
        </row>
        <row r="275">
          <cell r="B275" t="str">
            <v xml:space="preserve">2.1.1.  Pessoal / Administradores   </v>
          </cell>
          <cell r="G275">
            <v>12290</v>
          </cell>
          <cell r="H275">
            <v>17262</v>
          </cell>
          <cell r="I275">
            <v>18749</v>
          </cell>
          <cell r="J275">
            <v>18988</v>
          </cell>
          <cell r="K275">
            <v>19269</v>
          </cell>
          <cell r="L275">
            <v>18929</v>
          </cell>
          <cell r="M275">
            <v>18929</v>
          </cell>
          <cell r="N275">
            <v>18929</v>
          </cell>
          <cell r="O275">
            <v>18929</v>
          </cell>
          <cell r="P275">
            <v>18929</v>
          </cell>
          <cell r="Q275">
            <v>18929</v>
          </cell>
          <cell r="R275">
            <v>18837</v>
          </cell>
          <cell r="S275">
            <v>18837</v>
          </cell>
          <cell r="T275">
            <v>18837</v>
          </cell>
          <cell r="U275">
            <v>18837</v>
          </cell>
          <cell r="V275">
            <v>18837</v>
          </cell>
          <cell r="W275">
            <v>18760</v>
          </cell>
          <cell r="X275">
            <v>18760</v>
          </cell>
          <cell r="Y275">
            <v>18683</v>
          </cell>
          <cell r="Z275">
            <v>18683</v>
          </cell>
          <cell r="AA275">
            <v>369203</v>
          </cell>
        </row>
        <row r="276">
          <cell r="B276" t="str">
            <v xml:space="preserve">2.1.2.  Conservação de Rotina  </v>
          </cell>
          <cell r="G276">
            <v>8585</v>
          </cell>
          <cell r="H276">
            <v>4340</v>
          </cell>
          <cell r="I276">
            <v>4410</v>
          </cell>
          <cell r="J276">
            <v>4707</v>
          </cell>
          <cell r="K276">
            <v>4811</v>
          </cell>
          <cell r="L276">
            <v>5072</v>
          </cell>
          <cell r="M276">
            <v>5072</v>
          </cell>
          <cell r="N276">
            <v>5072</v>
          </cell>
          <cell r="O276">
            <v>5072</v>
          </cell>
          <cell r="P276">
            <v>5072</v>
          </cell>
          <cell r="Q276">
            <v>5072</v>
          </cell>
          <cell r="R276">
            <v>5072</v>
          </cell>
          <cell r="S276">
            <v>5072</v>
          </cell>
          <cell r="T276">
            <v>5072</v>
          </cell>
          <cell r="U276">
            <v>5072</v>
          </cell>
          <cell r="V276">
            <v>5072</v>
          </cell>
          <cell r="W276">
            <v>5072</v>
          </cell>
          <cell r="X276">
            <v>5072</v>
          </cell>
          <cell r="Y276">
            <v>5072</v>
          </cell>
          <cell r="Z276">
            <v>5072</v>
          </cell>
          <cell r="AA276">
            <v>102933</v>
          </cell>
        </row>
        <row r="277">
          <cell r="B277" t="str">
            <v xml:space="preserve">2.1.3.  Consumo   </v>
          </cell>
          <cell r="G277">
            <v>547</v>
          </cell>
          <cell r="H277">
            <v>989</v>
          </cell>
          <cell r="I277">
            <v>1126</v>
          </cell>
          <cell r="J277">
            <v>1123</v>
          </cell>
          <cell r="K277">
            <v>1123</v>
          </cell>
          <cell r="L277">
            <v>1094</v>
          </cell>
          <cell r="M277">
            <v>1094</v>
          </cell>
          <cell r="N277">
            <v>1094</v>
          </cell>
          <cell r="O277">
            <v>1094</v>
          </cell>
          <cell r="P277">
            <v>1094</v>
          </cell>
          <cell r="Q277">
            <v>1094</v>
          </cell>
          <cell r="R277">
            <v>1083</v>
          </cell>
          <cell r="S277">
            <v>1083</v>
          </cell>
          <cell r="T277">
            <v>1083</v>
          </cell>
          <cell r="U277">
            <v>1083</v>
          </cell>
          <cell r="V277">
            <v>1083</v>
          </cell>
          <cell r="W277">
            <v>1075</v>
          </cell>
          <cell r="X277">
            <v>1075</v>
          </cell>
          <cell r="Y277">
            <v>1066</v>
          </cell>
          <cell r="Z277">
            <v>1066</v>
          </cell>
          <cell r="AA277">
            <v>21169</v>
          </cell>
        </row>
        <row r="278">
          <cell r="B278" t="str">
            <v>2.1.4.  Transportes</v>
          </cell>
          <cell r="G278">
            <v>824</v>
          </cell>
          <cell r="H278">
            <v>1206</v>
          </cell>
          <cell r="I278">
            <v>1435</v>
          </cell>
          <cell r="J278">
            <v>1435</v>
          </cell>
          <cell r="K278">
            <v>1435</v>
          </cell>
          <cell r="L278">
            <v>1539</v>
          </cell>
          <cell r="M278">
            <v>1539</v>
          </cell>
          <cell r="N278">
            <v>1539</v>
          </cell>
          <cell r="O278">
            <v>1539</v>
          </cell>
          <cell r="P278">
            <v>1539</v>
          </cell>
          <cell r="Q278">
            <v>1539</v>
          </cell>
          <cell r="R278">
            <v>1539</v>
          </cell>
          <cell r="S278">
            <v>1539</v>
          </cell>
          <cell r="T278">
            <v>1539</v>
          </cell>
          <cell r="U278">
            <v>1539</v>
          </cell>
          <cell r="V278">
            <v>1539</v>
          </cell>
          <cell r="W278">
            <v>1539</v>
          </cell>
          <cell r="X278">
            <v>1539</v>
          </cell>
          <cell r="Y278">
            <v>1539</v>
          </cell>
          <cell r="Z278">
            <v>1539</v>
          </cell>
          <cell r="AA278">
            <v>29420</v>
          </cell>
        </row>
        <row r="279">
          <cell r="B279" t="str">
            <v>2.1.5.  Diversas</v>
          </cell>
          <cell r="G279">
            <v>3449</v>
          </cell>
          <cell r="H279">
            <v>1889</v>
          </cell>
          <cell r="I279">
            <v>1649</v>
          </cell>
          <cell r="J279">
            <v>1649</v>
          </cell>
          <cell r="K279">
            <v>1649</v>
          </cell>
          <cell r="L279">
            <v>1649</v>
          </cell>
          <cell r="M279">
            <v>1649</v>
          </cell>
          <cell r="N279">
            <v>1649</v>
          </cell>
          <cell r="O279">
            <v>1649</v>
          </cell>
          <cell r="P279">
            <v>1649</v>
          </cell>
          <cell r="Q279">
            <v>1649</v>
          </cell>
          <cell r="R279">
            <v>1649</v>
          </cell>
          <cell r="S279">
            <v>1649</v>
          </cell>
          <cell r="T279">
            <v>1649</v>
          </cell>
          <cell r="U279">
            <v>1649</v>
          </cell>
          <cell r="V279">
            <v>1649</v>
          </cell>
          <cell r="W279">
            <v>1649</v>
          </cell>
          <cell r="X279">
            <v>1649</v>
          </cell>
          <cell r="Y279">
            <v>1649</v>
          </cell>
          <cell r="Z279">
            <v>1649</v>
          </cell>
          <cell r="AA279">
            <v>35020</v>
          </cell>
        </row>
        <row r="280">
          <cell r="B280" t="str">
            <v>2.1.6.  Tributos s/ Faturamento</v>
          </cell>
          <cell r="G280">
            <v>1520.8079832560252</v>
          </cell>
          <cell r="H280">
            <v>2433.8973579661724</v>
          </cell>
          <cell r="I280">
            <v>2669.538533058947</v>
          </cell>
          <cell r="J280">
            <v>2820.7715535713469</v>
          </cell>
          <cell r="K280">
            <v>3619.4365103274072</v>
          </cell>
          <cell r="L280">
            <v>7889.4103602417999</v>
          </cell>
          <cell r="M280">
            <v>7564.1759550512033</v>
          </cell>
          <cell r="N280">
            <v>7935.7536231553049</v>
          </cell>
          <cell r="O280">
            <v>8185.8063170287442</v>
          </cell>
          <cell r="P280">
            <v>8425.6147656295143</v>
          </cell>
          <cell r="Q280">
            <v>8665.7261860628205</v>
          </cell>
          <cell r="R280">
            <v>8914.6913741698663</v>
          </cell>
          <cell r="S280">
            <v>9165.2614846636825</v>
          </cell>
          <cell r="T280">
            <v>9416.9442161473271</v>
          </cell>
          <cell r="U280">
            <v>9667.8207854321608</v>
          </cell>
          <cell r="V280">
            <v>9920.5430778336104</v>
          </cell>
          <cell r="W280">
            <v>10173.540861766211</v>
          </cell>
          <cell r="X280">
            <v>10420.167653540382</v>
          </cell>
          <cell r="Y280">
            <v>10670.211062653023</v>
          </cell>
          <cell r="Z280">
            <v>10924.136062670243</v>
          </cell>
          <cell r="AA280">
            <v>151004.2557242258</v>
          </cell>
        </row>
        <row r="281">
          <cell r="B281" t="str">
            <v>2.1.7.  Seguros</v>
          </cell>
          <cell r="G281">
            <v>469.30625600000002</v>
          </cell>
          <cell r="H281">
            <v>469.30625600000002</v>
          </cell>
          <cell r="I281">
            <v>469.30625600000002</v>
          </cell>
          <cell r="J281">
            <v>469.30625600000002</v>
          </cell>
          <cell r="K281">
            <v>469.30625600000002</v>
          </cell>
          <cell r="L281">
            <v>469.30625600000002</v>
          </cell>
          <cell r="M281">
            <v>469.30625600000002</v>
          </cell>
          <cell r="N281">
            <v>469.30625600000002</v>
          </cell>
          <cell r="O281">
            <v>469.30625600000002</v>
          </cell>
          <cell r="P281">
            <v>469.30625600000002</v>
          </cell>
          <cell r="Q281">
            <v>469.30625600000002</v>
          </cell>
          <cell r="R281">
            <v>469.30625600000002</v>
          </cell>
          <cell r="S281">
            <v>469.30625600000002</v>
          </cell>
          <cell r="T281">
            <v>469.30625600000002</v>
          </cell>
          <cell r="U281">
            <v>469.30625600000002</v>
          </cell>
          <cell r="V281">
            <v>469.30625600000002</v>
          </cell>
          <cell r="W281">
            <v>469.30625600000002</v>
          </cell>
          <cell r="X281">
            <v>469.30625600000002</v>
          </cell>
          <cell r="Y281">
            <v>469.30625600000002</v>
          </cell>
          <cell r="Z281">
            <v>469.30625600000002</v>
          </cell>
          <cell r="AA281">
            <v>9386.1251199999988</v>
          </cell>
        </row>
        <row r="282">
          <cell r="B282" t="str">
            <v xml:space="preserve">2.1.8.  Garantias </v>
          </cell>
          <cell r="G282">
            <v>1984.0723880400003</v>
          </cell>
          <cell r="H282">
            <v>1837.1040630000002</v>
          </cell>
          <cell r="I282">
            <v>1984.0723880400003</v>
          </cell>
          <cell r="J282">
            <v>1837.1040630000002</v>
          </cell>
          <cell r="K282">
            <v>1984.0723880400003</v>
          </cell>
          <cell r="L282">
            <v>1837.1040630000002</v>
          </cell>
          <cell r="M282">
            <v>1984.0723880400003</v>
          </cell>
          <cell r="N282">
            <v>1837.1040630000002</v>
          </cell>
          <cell r="O282">
            <v>1984.0723880400003</v>
          </cell>
          <cell r="P282">
            <v>1837.1040630000002</v>
          </cell>
          <cell r="Q282">
            <v>1984.0723880400003</v>
          </cell>
          <cell r="R282">
            <v>1837.1040630000002</v>
          </cell>
          <cell r="S282">
            <v>1984.0723880400003</v>
          </cell>
          <cell r="T282">
            <v>1837.1040630000002</v>
          </cell>
          <cell r="U282">
            <v>1984.0723880400003</v>
          </cell>
          <cell r="V282">
            <v>1837.1040630000002</v>
          </cell>
          <cell r="W282">
            <v>1984.0723880400003</v>
          </cell>
          <cell r="X282">
            <v>1837.1040630000002</v>
          </cell>
          <cell r="Y282">
            <v>1984.0723880400003</v>
          </cell>
          <cell r="Z282">
            <v>1837.1040630000002</v>
          </cell>
          <cell r="AA282">
            <v>38211.764510400004</v>
          </cell>
        </row>
        <row r="283">
          <cell r="B283" t="str">
            <v>2.2.  INVESTIMENTOS / IMOBILIZADO     (2.2.1.+ ... + 2.2.7)</v>
          </cell>
          <cell r="G283">
            <v>7969</v>
          </cell>
          <cell r="H283">
            <v>71998.76999999999</v>
          </cell>
          <cell r="I283">
            <v>43072.51</v>
          </cell>
          <cell r="J283">
            <v>47681.609999999993</v>
          </cell>
          <cell r="K283">
            <v>34397.870000000003</v>
          </cell>
          <cell r="L283">
            <v>30466.210000000003</v>
          </cell>
          <cell r="M283">
            <v>14940.64</v>
          </cell>
          <cell r="N283">
            <v>37684.39</v>
          </cell>
          <cell r="O283">
            <v>35778.779999999992</v>
          </cell>
          <cell r="P283">
            <v>27589.16</v>
          </cell>
          <cell r="Q283">
            <v>8958.659999999998</v>
          </cell>
          <cell r="R283">
            <v>1418.73</v>
          </cell>
          <cell r="S283">
            <v>2318.61</v>
          </cell>
          <cell r="T283">
            <v>1651.8500000000001</v>
          </cell>
          <cell r="U283">
            <v>5734.26</v>
          </cell>
          <cell r="V283">
            <v>2841.8500000000004</v>
          </cell>
          <cell r="W283">
            <v>22966.49</v>
          </cell>
          <cell r="X283">
            <v>21859.4</v>
          </cell>
          <cell r="Y283">
            <v>16228.6</v>
          </cell>
          <cell r="Z283">
            <v>5548</v>
          </cell>
          <cell r="AA283">
            <v>441105.3899999999</v>
          </cell>
        </row>
        <row r="284">
          <cell r="B284" t="str">
            <v xml:space="preserve">2.2.1.  Ampliação Principal </v>
          </cell>
          <cell r="G284">
            <v>422.69000000000005</v>
          </cell>
          <cell r="H284">
            <v>6723.1099999999979</v>
          </cell>
          <cell r="I284">
            <v>11950.32</v>
          </cell>
          <cell r="J284">
            <v>10277.86</v>
          </cell>
          <cell r="K284">
            <v>14304.009999999998</v>
          </cell>
          <cell r="L284">
            <v>8568.5099999999984</v>
          </cell>
          <cell r="M284">
            <v>5963.51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58210.009999999987</v>
          </cell>
        </row>
        <row r="285">
          <cell r="B285" t="str">
            <v>2.2.2.  Demais Obras de Ampliação/Melhoramentos</v>
          </cell>
          <cell r="G285">
            <v>3345.5400000000009</v>
          </cell>
          <cell r="H285">
            <v>17813.419999999998</v>
          </cell>
          <cell r="I285">
            <v>17230.04</v>
          </cell>
          <cell r="J285">
            <v>30178.539999999997</v>
          </cell>
          <cell r="K285">
            <v>11438.03</v>
          </cell>
          <cell r="L285">
            <v>17049.86</v>
          </cell>
          <cell r="M285">
            <v>5682.1299999999992</v>
          </cell>
          <cell r="N285">
            <v>7024.16</v>
          </cell>
          <cell r="O285">
            <v>4660.37</v>
          </cell>
          <cell r="P285">
            <v>1116.1500000000001</v>
          </cell>
          <cell r="Q285">
            <v>824.56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116362.79999999999</v>
          </cell>
        </row>
        <row r="286">
          <cell r="B286" t="str">
            <v xml:space="preserve">2.2.3.  Equipamentos, Veiculos e Sist. Controle </v>
          </cell>
          <cell r="G286">
            <v>2465.63</v>
          </cell>
          <cell r="H286">
            <v>7320.4699999999993</v>
          </cell>
          <cell r="I286">
            <v>1860</v>
          </cell>
          <cell r="J286">
            <v>871.98000000000138</v>
          </cell>
          <cell r="K286">
            <v>6278.9999999999991</v>
          </cell>
          <cell r="L286">
            <v>2657.0599999999995</v>
          </cell>
          <cell r="M286">
            <v>1436.1</v>
          </cell>
          <cell r="N286">
            <v>1820.84</v>
          </cell>
          <cell r="O286">
            <v>2430.4</v>
          </cell>
          <cell r="P286">
            <v>760</v>
          </cell>
          <cell r="Q286">
            <v>7016.46</v>
          </cell>
          <cell r="R286">
            <v>180</v>
          </cell>
          <cell r="S286">
            <v>920</v>
          </cell>
          <cell r="T286">
            <v>180</v>
          </cell>
          <cell r="U286">
            <v>4195.6000000000004</v>
          </cell>
          <cell r="V286">
            <v>1139.7</v>
          </cell>
          <cell r="W286">
            <v>1285.8</v>
          </cell>
          <cell r="X286">
            <v>180</v>
          </cell>
          <cell r="Y286">
            <v>551.6</v>
          </cell>
          <cell r="Z286">
            <v>180</v>
          </cell>
          <cell r="AA286">
            <v>43730.64</v>
          </cell>
        </row>
        <row r="287">
          <cell r="B287" t="str">
            <v>2.2.4.  Desapropriações</v>
          </cell>
          <cell r="G287">
            <v>122.93</v>
          </cell>
          <cell r="H287">
            <v>359.19</v>
          </cell>
          <cell r="I287">
            <v>567.37</v>
          </cell>
          <cell r="J287">
            <v>365.02</v>
          </cell>
          <cell r="K287">
            <v>309.27999999999997</v>
          </cell>
          <cell r="L287">
            <v>232.45</v>
          </cell>
          <cell r="M287">
            <v>141.35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2097.59</v>
          </cell>
        </row>
        <row r="288">
          <cell r="B288" t="str">
            <v xml:space="preserve">2.2.5.  Conservação Especial </v>
          </cell>
          <cell r="G288">
            <v>1612.2099999999991</v>
          </cell>
          <cell r="H288">
            <v>39782.58</v>
          </cell>
          <cell r="I288">
            <v>11464.78</v>
          </cell>
          <cell r="J288">
            <v>5988.2099999999982</v>
          </cell>
          <cell r="K288">
            <v>2067.5500000000002</v>
          </cell>
          <cell r="L288">
            <v>1958.3300000000002</v>
          </cell>
          <cell r="M288">
            <v>1717.55</v>
          </cell>
          <cell r="N288">
            <v>28839.39</v>
          </cell>
          <cell r="O288">
            <v>28688.009999999991</v>
          </cell>
          <cell r="P288">
            <v>25713.01</v>
          </cell>
          <cell r="Q288">
            <v>1117.6399999999981</v>
          </cell>
          <cell r="R288">
            <v>1238.73</v>
          </cell>
          <cell r="S288">
            <v>1398.6100000000001</v>
          </cell>
          <cell r="T288">
            <v>1471.8500000000001</v>
          </cell>
          <cell r="U288">
            <v>1538.6599999999999</v>
          </cell>
          <cell r="V288">
            <v>1702.15</v>
          </cell>
          <cell r="W288">
            <v>21680.690000000002</v>
          </cell>
          <cell r="X288">
            <v>21679.4</v>
          </cell>
          <cell r="Y288">
            <v>15677</v>
          </cell>
          <cell r="Z288">
            <v>5368</v>
          </cell>
          <cell r="AA288">
            <v>220704.34999999998</v>
          </cell>
        </row>
        <row r="289">
          <cell r="B289" t="str">
            <v>2.2.6.  Contratos Sub-rogados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B290" t="str">
            <v xml:space="preserve">2.2.7.  Indenizações 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B291" t="str">
            <v>2.3.  DIREITO DE CONCESSÃO     (2.3.1.+ ... + 2.3.2)</v>
          </cell>
          <cell r="G291">
            <v>4955.2448490481338</v>
          </cell>
          <cell r="H291">
            <v>3985.1806009165139</v>
          </cell>
          <cell r="I291">
            <v>4178.8793899784541</v>
          </cell>
          <cell r="J291">
            <v>4183.4059250714099</v>
          </cell>
          <cell r="K291">
            <v>4290.2025868511428</v>
          </cell>
          <cell r="L291">
            <v>4480.9339985496517</v>
          </cell>
          <cell r="M291">
            <v>4655.0403050464702</v>
          </cell>
          <cell r="N291">
            <v>4738.2160638742771</v>
          </cell>
          <cell r="O291">
            <v>4821.4700122157301</v>
          </cell>
          <cell r="P291">
            <v>4904.7203030012452</v>
          </cell>
          <cell r="Q291">
            <v>4987.9357640577546</v>
          </cell>
          <cell r="R291">
            <v>5071.2581839088143</v>
          </cell>
          <cell r="S291">
            <v>5154.4745449987095</v>
          </cell>
          <cell r="T291">
            <v>5237.7957618123219</v>
          </cell>
          <cell r="U291">
            <v>5321.014238007956</v>
          </cell>
          <cell r="V291">
            <v>5404.3066670143289</v>
          </cell>
          <cell r="W291">
            <v>5487.5515130092135</v>
          </cell>
          <cell r="X291">
            <v>5570.8439421002822</v>
          </cell>
          <cell r="Y291">
            <v>5654.0912120007924</v>
          </cell>
          <cell r="Z291">
            <v>5737.3112119962207</v>
          </cell>
          <cell r="AA291">
            <v>98819.877073459415</v>
          </cell>
        </row>
        <row r="292">
          <cell r="B292" t="str">
            <v>2.3.1.  Valor Variável da Concessão</v>
          </cell>
          <cell r="G292">
            <v>1316.244849048134</v>
          </cell>
          <cell r="H292">
            <v>2000.1806009165141</v>
          </cell>
          <cell r="I292">
            <v>2193.8793899784541</v>
          </cell>
          <cell r="J292">
            <v>2198.4059250714099</v>
          </cell>
          <cell r="K292">
            <v>2325.0286467143633</v>
          </cell>
          <cell r="L292">
            <v>2535.5861182760941</v>
          </cell>
          <cell r="M292">
            <v>2670.0403050464702</v>
          </cell>
          <cell r="N292">
            <v>2753.2160638742766</v>
          </cell>
          <cell r="O292">
            <v>2836.4700122157301</v>
          </cell>
          <cell r="P292">
            <v>2919.7203030012452</v>
          </cell>
          <cell r="Q292">
            <v>3002.9357640577546</v>
          </cell>
          <cell r="R292">
            <v>3086.2581839088139</v>
          </cell>
          <cell r="S292">
            <v>3169.474544998709</v>
          </cell>
          <cell r="T292">
            <v>3252.7957618123214</v>
          </cell>
          <cell r="U292">
            <v>3336.014238007956</v>
          </cell>
          <cell r="V292">
            <v>3419.3066670143294</v>
          </cell>
          <cell r="W292">
            <v>3502.5515130092131</v>
          </cell>
          <cell r="X292">
            <v>3585.8439421002822</v>
          </cell>
          <cell r="Y292">
            <v>3669.0912120007929</v>
          </cell>
          <cell r="Z292">
            <v>3752.3112119962211</v>
          </cell>
          <cell r="AA292">
            <v>57525.355253049085</v>
          </cell>
        </row>
        <row r="293">
          <cell r="B293" t="str">
            <v xml:space="preserve">2.3.2.  Valor Fixo da Concessão </v>
          </cell>
          <cell r="G293">
            <v>3639</v>
          </cell>
          <cell r="H293">
            <v>1985</v>
          </cell>
          <cell r="I293">
            <v>1985</v>
          </cell>
          <cell r="J293">
            <v>1985</v>
          </cell>
          <cell r="K293">
            <v>1965.173940136779</v>
          </cell>
          <cell r="L293">
            <v>1945.3478802735578</v>
          </cell>
          <cell r="M293">
            <v>1985</v>
          </cell>
          <cell r="N293">
            <v>1985</v>
          </cell>
          <cell r="O293">
            <v>1985</v>
          </cell>
          <cell r="P293">
            <v>1985</v>
          </cell>
          <cell r="Q293">
            <v>1985</v>
          </cell>
          <cell r="R293">
            <v>1985</v>
          </cell>
          <cell r="S293">
            <v>1985</v>
          </cell>
          <cell r="T293">
            <v>1985</v>
          </cell>
          <cell r="U293">
            <v>1985</v>
          </cell>
          <cell r="V293">
            <v>1985</v>
          </cell>
          <cell r="W293">
            <v>1985</v>
          </cell>
          <cell r="X293">
            <v>1985</v>
          </cell>
          <cell r="Y293">
            <v>1985</v>
          </cell>
          <cell r="Z293">
            <v>1985</v>
          </cell>
          <cell r="AA293">
            <v>41294.521820410337</v>
          </cell>
        </row>
        <row r="294">
          <cell r="B294" t="str">
            <v>2.4.  DESEMBOLSOS  SOBRE O LUCRO     (2.4.1. + 2.4.2)</v>
          </cell>
          <cell r="G294">
            <v>2793.7046398359007</v>
          </cell>
          <cell r="H294">
            <v>7883.9448099593174</v>
          </cell>
          <cell r="I294">
            <v>8157.0786917063961</v>
          </cell>
          <cell r="J294">
            <v>6957.171818701172</v>
          </cell>
          <cell r="K294">
            <v>7077.8775503936395</v>
          </cell>
          <cell r="L294">
            <v>7937.0587895403214</v>
          </cell>
          <cell r="M294">
            <v>9279.2310493292134</v>
          </cell>
          <cell r="N294">
            <v>8587.4756201965902</v>
          </cell>
          <cell r="O294">
            <v>7849.1823282532559</v>
          </cell>
          <cell r="P294">
            <v>8731.6207087758448</v>
          </cell>
          <cell r="Q294">
            <v>9466.1452156486357</v>
          </cell>
          <cell r="R294">
            <v>11162.022954677206</v>
          </cell>
          <cell r="S294">
            <v>12389.537355585268</v>
          </cell>
          <cell r="T294">
            <v>13435.947716696905</v>
          </cell>
          <cell r="U294">
            <v>14088.306994715571</v>
          </cell>
          <cell r="V294">
            <v>15861.094914127309</v>
          </cell>
          <cell r="W294">
            <v>15832.879158098154</v>
          </cell>
          <cell r="X294">
            <v>15426.935751651456</v>
          </cell>
          <cell r="Y294">
            <v>13799.977542365528</v>
          </cell>
          <cell r="Z294">
            <v>12982.912699261113</v>
          </cell>
          <cell r="AA294">
            <v>209700.1063095188</v>
          </cell>
        </row>
        <row r="295">
          <cell r="B295" t="str">
            <v xml:space="preserve">2.4.1.  Contribuição Social  </v>
          </cell>
          <cell r="G295">
            <v>683.07991268749117</v>
          </cell>
          <cell r="H295">
            <v>1917.0775296871072</v>
          </cell>
          <cell r="I295">
            <v>1983.2918040500351</v>
          </cell>
          <cell r="J295">
            <v>1692.4052893821022</v>
          </cell>
          <cell r="K295">
            <v>1721.6672849439126</v>
          </cell>
          <cell r="L295">
            <v>1929.953645949169</v>
          </cell>
          <cell r="M295">
            <v>2255.3287392313246</v>
          </cell>
          <cell r="N295">
            <v>2087.6304533809921</v>
          </cell>
          <cell r="O295">
            <v>1908.6502613947284</v>
          </cell>
          <cell r="P295">
            <v>2122.5747172789929</v>
          </cell>
          <cell r="Q295">
            <v>2300.6412643996696</v>
          </cell>
          <cell r="R295">
            <v>2711.7631405278071</v>
          </cell>
          <cell r="S295">
            <v>3009.3423892327928</v>
          </cell>
          <cell r="T295">
            <v>3263.0176282901584</v>
          </cell>
          <cell r="U295">
            <v>3421.1653320522596</v>
          </cell>
          <cell r="V295">
            <v>3850.9321003945001</v>
          </cell>
          <cell r="W295">
            <v>3844.0919171147048</v>
          </cell>
          <cell r="X295">
            <v>3745.6813943397465</v>
          </cell>
          <cell r="Y295">
            <v>3351.2672829977041</v>
          </cell>
          <cell r="Z295">
            <v>3153.1909573966332</v>
          </cell>
          <cell r="AA295">
            <v>50952.753044731828</v>
          </cell>
        </row>
        <row r="296">
          <cell r="B296" t="str">
            <v xml:space="preserve">2.4.2.  Imposto de Renda  </v>
          </cell>
          <cell r="G296">
            <v>2110.6247271484094</v>
          </cell>
          <cell r="H296">
            <v>5966.8672802722103</v>
          </cell>
          <cell r="I296">
            <v>6173.7868876563607</v>
          </cell>
          <cell r="J296">
            <v>5264.7665293190694</v>
          </cell>
          <cell r="K296">
            <v>5356.2102654497266</v>
          </cell>
          <cell r="L296">
            <v>6007.1051435911522</v>
          </cell>
          <cell r="M296">
            <v>7023.9023100978893</v>
          </cell>
          <cell r="N296">
            <v>6499.8451668155985</v>
          </cell>
          <cell r="O296">
            <v>5940.5320668585273</v>
          </cell>
          <cell r="P296">
            <v>6609.0459914968524</v>
          </cell>
          <cell r="Q296">
            <v>7165.5039512489666</v>
          </cell>
          <cell r="R296">
            <v>8450.2598141493982</v>
          </cell>
          <cell r="S296">
            <v>9380.1949663524756</v>
          </cell>
          <cell r="T296">
            <v>10172.930088406745</v>
          </cell>
          <cell r="U296">
            <v>10667.141662663311</v>
          </cell>
          <cell r="V296">
            <v>12010.162813732808</v>
          </cell>
          <cell r="W296">
            <v>11988.787240983449</v>
          </cell>
          <cell r="X296">
            <v>11681.254357311709</v>
          </cell>
          <cell r="Y296">
            <v>10448.710259367825</v>
          </cell>
          <cell r="Z296">
            <v>9829.7217418644796</v>
          </cell>
          <cell r="AA296">
            <v>158747.35326478697</v>
          </cell>
        </row>
        <row r="297">
          <cell r="B297" t="str">
            <v>3.  SALDO DO CAIXA     (1 - 2)</v>
          </cell>
          <cell r="G297">
            <v>-1512.3078145755935</v>
          </cell>
          <cell r="H297">
            <v>-47621.516390624849</v>
          </cell>
          <cell r="I297">
            <v>-14771.072259502005</v>
          </cell>
          <cell r="J297">
            <v>-18571.172113963577</v>
          </cell>
          <cell r="K297">
            <v>-2624.8104011334071</v>
          </cell>
          <cell r="L297">
            <v>3163.5140389522421</v>
          </cell>
          <cell r="M297">
            <v>21868.877230904589</v>
          </cell>
          <cell r="N297">
            <v>2343.6218753695866</v>
          </cell>
          <cell r="O297">
            <v>7382.3744341513229</v>
          </cell>
          <cell r="P297">
            <v>17288.484024909296</v>
          </cell>
          <cell r="Q297">
            <v>37488.008607044976</v>
          </cell>
          <cell r="R297">
            <v>46267.156819618103</v>
          </cell>
          <cell r="S297">
            <v>46724.890527522366</v>
          </cell>
          <cell r="T297">
            <v>49243.563154627802</v>
          </cell>
          <cell r="U297">
            <v>47105.711840302072</v>
          </cell>
          <cell r="V297">
            <v>51152.682275168343</v>
          </cell>
          <cell r="W297">
            <v>33788.889490200047</v>
          </cell>
          <cell r="X297">
            <v>38068.357611959786</v>
          </cell>
          <cell r="Y297">
            <v>47981.782762803516</v>
          </cell>
          <cell r="Z297">
            <v>62445.271035894519</v>
          </cell>
          <cell r="AA297">
            <v>427212.30674962956</v>
          </cell>
        </row>
        <row r="298">
          <cell r="B298" t="str">
            <v xml:space="preserve">4. T.I.R. (Taxa Interna de Retorno) Anual do Projeto     </v>
          </cell>
          <cell r="G298">
            <v>0.17351082152394567</v>
          </cell>
        </row>
        <row r="300">
          <cell r="B300" t="str">
            <v>FLUXO DE CAIXA COM FATORES DE DESEQUILIBRIO NA EXTENSÃO DO PERIODO CONTRATUAL (MIlhares de Reais)</v>
          </cell>
        </row>
        <row r="302">
          <cell r="B302" t="str">
            <v>DISCRIMINAÇÃO</v>
          </cell>
          <cell r="G302">
            <v>21</v>
          </cell>
          <cell r="H302">
            <v>22</v>
          </cell>
          <cell r="I302">
            <v>23</v>
          </cell>
          <cell r="J302">
            <v>24</v>
          </cell>
          <cell r="K302">
            <v>25</v>
          </cell>
          <cell r="L302">
            <v>26</v>
          </cell>
          <cell r="M302">
            <v>27</v>
          </cell>
          <cell r="N302">
            <v>28</v>
          </cell>
          <cell r="O302">
            <v>29</v>
          </cell>
          <cell r="P302">
            <v>30</v>
          </cell>
          <cell r="Q302">
            <v>31</v>
          </cell>
          <cell r="R302">
            <v>32</v>
          </cell>
          <cell r="S302">
            <v>33</v>
          </cell>
          <cell r="T302">
            <v>34</v>
          </cell>
          <cell r="U302">
            <v>35</v>
          </cell>
          <cell r="V302">
            <v>36</v>
          </cell>
          <cell r="W302">
            <v>37</v>
          </cell>
          <cell r="X302">
            <v>38</v>
          </cell>
          <cell r="Y302">
            <v>39</v>
          </cell>
          <cell r="Z302">
            <v>40</v>
          </cell>
          <cell r="AA302" t="str">
            <v>TOTAL</v>
          </cell>
        </row>
        <row r="303">
          <cell r="B303" t="str">
            <v xml:space="preserve">1.  INGRESSOS     (1.1.) 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</row>
        <row r="304">
          <cell r="B304" t="str">
            <v>1.1.  RECEITAS     (1.1.1.+ ... + 1.1.4)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B305" t="str">
            <v>1.1.1   Receitas de Pedágio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</row>
        <row r="306">
          <cell r="B306" t="str">
            <v>1.1.2   Outras Receitas Operacionais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</row>
        <row r="307">
          <cell r="B307" t="str">
            <v>1.1.3   Receitas Não Operacionais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08">
          <cell r="B308" t="str">
            <v xml:space="preserve">1.1.4   Receitas Financeiras 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</row>
        <row r="309">
          <cell r="B309" t="str">
            <v>2.  DESEMBOLSOS     (2.1.+ ... + 2.4)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</row>
        <row r="310">
          <cell r="B310" t="str">
            <v>2.1.  OPERACIONAIS     (2.1.1.+ ... + 2.1.8)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</row>
        <row r="311">
          <cell r="B311" t="str">
            <v xml:space="preserve">2.1.1.  Pessoal / Administradores   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</row>
        <row r="312">
          <cell r="B312" t="str">
            <v xml:space="preserve">2.1.2.  Conservação de Rotina  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</row>
        <row r="313">
          <cell r="B313" t="str">
            <v xml:space="preserve">2.1.3.  Consumo   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</row>
        <row r="314">
          <cell r="B314" t="str">
            <v>2.1.4.  Transportes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</row>
        <row r="315">
          <cell r="B315" t="str">
            <v>2.1.5.  Diversas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</row>
        <row r="316">
          <cell r="B316" t="str">
            <v>2.1.6.  Tributos s/ Faturamento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</row>
        <row r="317">
          <cell r="B317" t="str">
            <v>2.1.7.  Seguros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</row>
        <row r="318">
          <cell r="B318" t="str">
            <v xml:space="preserve">2.1.8.  Garantias 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</row>
        <row r="319">
          <cell r="B319" t="str">
            <v>2.2.  INVESTIMENTOS / IMOBILIZADO     (2.2.1.+ ... + 2.2.7)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B320" t="str">
            <v xml:space="preserve">2.2.1.  Ampliação Principal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B321" t="str">
            <v>2.2.2.  Demais Obras de Ampliação/Melhoramentos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B322" t="str">
            <v xml:space="preserve">2.2.3.  Equipamentos, Veiculos e Sist. Controle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B323" t="str">
            <v>2.2.4.  Desapropriações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B324" t="str">
            <v xml:space="preserve">2.2.5.  Conservação Especial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B325" t="str">
            <v>2.2.6.  Contratos Sub-rogados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B326" t="str">
            <v xml:space="preserve">2.2.7.  Indenizações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B327" t="str">
            <v>2.3.  DIREITO DE CONCESSÃO     (2.3.1.+ ... + 2.3.2)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</row>
        <row r="328">
          <cell r="B328" t="str">
            <v>2.3.1.  Valor Variável da Concessão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</row>
        <row r="329">
          <cell r="B329" t="str">
            <v xml:space="preserve">2.3.2.  Valor Fixo da Concessão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B330" t="str">
            <v>2.4.  DESEMBOLSOS  SOBRE O LUCRO     (2.4.1. + 2.4.2)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</row>
        <row r="331">
          <cell r="B331" t="str">
            <v xml:space="preserve">2.4.1.  Contribuição Social  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</row>
        <row r="332">
          <cell r="B332" t="str">
            <v xml:space="preserve">2.4.2.  Imposto de Renda  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</row>
        <row r="333">
          <cell r="B333" t="str">
            <v>3.  SALDO DO CAIXA     (1 - 2)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</row>
        <row r="334">
          <cell r="B334" t="str">
            <v xml:space="preserve">4. T.I.R. (Taxa Interna de Retorno) Anual do Projeto     </v>
          </cell>
          <cell r="G334">
            <v>0.17351082152394567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RELATA VÉIO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4 ADEQ- AUX-F10"/>
      <sheetName val="PIS-AUX-F10"/>
      <sheetName val="REPASSE-AUX-F10"/>
      <sheetName val="cofins - aux-F10"/>
      <sheetName val="iss-aux-F10"/>
      <sheetName val="dIF vgs - AUX-F10"/>
      <sheetName val="TOTAL AUX-F10"/>
      <sheetName val="Comparativo de Mercado"/>
      <sheetName val="Capa Simulador"/>
      <sheetName val="FLUXO + DRE  Original 20 anos"/>
      <sheetName val="Fatores 20 anos"/>
      <sheetName val="Prorrogação 25 a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4">
          <cell r="F54">
            <v>0</v>
          </cell>
        </row>
        <row r="55">
          <cell r="F55" t="e">
            <v>#REF!</v>
          </cell>
        </row>
        <row r="56">
          <cell r="F56">
            <v>0</v>
          </cell>
        </row>
        <row r="57">
          <cell r="F57">
            <v>0</v>
          </cell>
        </row>
        <row r="62">
          <cell r="A62" t="str">
            <v>***** NESTA PLANILHA SÓ ESTÃO CONTEMPLADOS OS 15 PRIMEIROS FATORES *****</v>
          </cell>
        </row>
        <row r="64">
          <cell r="B64" t="str">
            <v>RESUMO DOS DESEQUILIBRIOS NO CONTRATO EM VPL (Milhares de Reais)</v>
          </cell>
        </row>
        <row r="66">
          <cell r="B66" t="str">
            <v>FATOR</v>
          </cell>
          <cell r="C66" t="str">
            <v>DISCRIMINAÇÃO</v>
          </cell>
          <cell r="G66" t="str">
            <v>VPL (a)</v>
          </cell>
          <cell r="H66">
            <v>9</v>
          </cell>
          <cell r="I66" t="str">
            <v>TIR (b)</v>
          </cell>
        </row>
        <row r="67">
          <cell r="B67" t="str">
            <v>FATOR 1</v>
          </cell>
          <cell r="C67" t="str">
            <v>1ª Adequação - Investimentos</v>
          </cell>
          <cell r="G67">
            <v>2942.2342439565728</v>
          </cell>
          <cell r="H67">
            <v>13779.588393793019</v>
          </cell>
          <cell r="I67">
            <v>0.1929206088596252</v>
          </cell>
        </row>
        <row r="68">
          <cell r="B68" t="str">
            <v>FATOR 2</v>
          </cell>
          <cell r="C68" t="str">
            <v>2ª Adequação - Investimentos</v>
          </cell>
          <cell r="G68">
            <v>-2858.1343799323081</v>
          </cell>
          <cell r="H68">
            <v>-13385.717133335542</v>
          </cell>
          <cell r="I68">
            <v>0.18198652864778544</v>
          </cell>
        </row>
        <row r="69">
          <cell r="B69" t="str">
            <v>FATOR 3</v>
          </cell>
          <cell r="C69" t="str">
            <v>3ª Adequação - Investimentos</v>
          </cell>
          <cell r="G69">
            <v>10893.160356878618</v>
          </cell>
          <cell r="H69">
            <v>51016.762629857534</v>
          </cell>
          <cell r="I69">
            <v>0.20801699151630479</v>
          </cell>
        </row>
        <row r="70">
          <cell r="B70" t="str">
            <v>FATOR 4</v>
          </cell>
          <cell r="C70" t="str">
            <v>Perda de Receita - Mudança na local. Pças de Águas da Prata, Mococa e Aguaí</v>
          </cell>
          <cell r="G70">
            <v>-8619.9580449402256</v>
          </cell>
          <cell r="H70">
            <v>-40370.50213626508</v>
          </cell>
          <cell r="I70">
            <v>0.17166195069345008</v>
          </cell>
        </row>
        <row r="71">
          <cell r="B71" t="str">
            <v>FATOR 5</v>
          </cell>
          <cell r="C71" t="str">
            <v>Perda de Receita - Atraso no início da operação das Pças de AP, Mococa e Aguaí</v>
          </cell>
          <cell r="G71">
            <v>-1147.1859970057678</v>
          </cell>
          <cell r="H71">
            <v>-5372.7030342101725</v>
          </cell>
          <cell r="I71">
            <v>0.1851049757163141</v>
          </cell>
        </row>
        <row r="72">
          <cell r="B72" t="str">
            <v>FATOR 6</v>
          </cell>
          <cell r="C72" t="str">
            <v>Perda de Receita -Eliminação da Pça de VGSul</v>
          </cell>
          <cell r="G72">
            <v>-2390.9676829216119</v>
          </cell>
          <cell r="H72">
            <v>-11197.799971635133</v>
          </cell>
          <cell r="I72">
            <v>0.18279633462555153</v>
          </cell>
        </row>
        <row r="73">
          <cell r="B73" t="str">
            <v>FATOR 7</v>
          </cell>
          <cell r="C73" t="str">
            <v>Despesas de eliminação da Pça de VGSul</v>
          </cell>
          <cell r="G73">
            <v>1181.5965000743256</v>
          </cell>
          <cell r="H73">
            <v>5533.8603484797686</v>
          </cell>
          <cell r="I73">
            <v>0.18928978760184645</v>
          </cell>
        </row>
        <row r="74">
          <cell r="B74" t="str">
            <v>FATOR 8</v>
          </cell>
          <cell r="C74" t="str">
            <v>Inclusão da SP-342</v>
          </cell>
          <cell r="G74">
            <v>286.62129443290826</v>
          </cell>
          <cell r="H74">
            <v>1342.3552085609977</v>
          </cell>
          <cell r="I74">
            <v>0.18766844458258236</v>
          </cell>
        </row>
        <row r="75">
          <cell r="B75" t="str">
            <v>FATOR 9</v>
          </cell>
          <cell r="C75" t="str">
            <v>Melhoria Per. Urbano SJBV + Cred. ISS + Comp. Ônus</v>
          </cell>
          <cell r="G75">
            <v>-286.62498304556186</v>
          </cell>
          <cell r="H75">
            <v>-1342.3724837199063</v>
          </cell>
          <cell r="I75">
            <v>0.18660788476916476</v>
          </cell>
        </row>
        <row r="76">
          <cell r="B76" t="str">
            <v>FATOR 10</v>
          </cell>
          <cell r="C76" t="str">
            <v>ISSQN+COFINS+PIS + Dif. VGS+4ª adequação</v>
          </cell>
          <cell r="G76">
            <v>-4955.3649323851396</v>
          </cell>
          <cell r="H76">
            <v>-23207.835762756844</v>
          </cell>
          <cell r="I76">
            <v>0.17807877572825079</v>
          </cell>
        </row>
        <row r="77">
          <cell r="B77" t="str">
            <v>FATOR 11</v>
          </cell>
          <cell r="C77" t="str">
            <v>5ª Adequação de Investimentos</v>
          </cell>
          <cell r="G77">
            <v>-934.65049856871076</v>
          </cell>
          <cell r="H77">
            <v>-4377.3194431355278</v>
          </cell>
          <cell r="I77">
            <v>0.18546570303586915</v>
          </cell>
        </row>
        <row r="78">
          <cell r="B78" t="str">
            <v>FATOR 12</v>
          </cell>
          <cell r="C78" t="str">
            <v>Desconto Antec. SP-340 - Ônus Fixo</v>
          </cell>
          <cell r="G78">
            <v>648.58147454830078</v>
          </cell>
          <cell r="H78">
            <v>3037.5507244102487</v>
          </cell>
          <cell r="I78">
            <v>0.18832422896592715</v>
          </cell>
        </row>
        <row r="79">
          <cell r="B79" t="str">
            <v>FATOR 13</v>
          </cell>
          <cell r="C79" t="str">
            <v>6º Adequação de Investimentos</v>
          </cell>
          <cell r="G79">
            <v>-94.66807578594694</v>
          </cell>
          <cell r="H79">
            <v>-443.36616672931586</v>
          </cell>
          <cell r="I79">
            <v>0.18698144984267806</v>
          </cell>
        </row>
        <row r="80">
          <cell r="B80" t="str">
            <v>FATOR 14</v>
          </cell>
          <cell r="C80" t="str">
            <v>7º Adequação de Investimentos</v>
          </cell>
          <cell r="G80">
            <v>-1220.6388098121997</v>
          </cell>
          <cell r="H80">
            <v>-5716.710153601819</v>
          </cell>
          <cell r="I80">
            <v>0.18493538238564791</v>
          </cell>
        </row>
        <row r="81">
          <cell r="B81" t="str">
            <v>FATOR 15</v>
          </cell>
          <cell r="C81" t="str">
            <v>Desconto do Ônus Fixo</v>
          </cell>
          <cell r="G81">
            <v>2608.7483278709774</v>
          </cell>
          <cell r="H81">
            <v>12217.748554485401</v>
          </cell>
          <cell r="I81">
            <v>0.19176683911033335</v>
          </cell>
        </row>
        <row r="82">
          <cell r="B82" t="str">
            <v>TOTAL GERAL</v>
          </cell>
          <cell r="G82">
            <v>-3947.251206635769</v>
          </cell>
          <cell r="H82">
            <v>-18486.460425802376</v>
          </cell>
          <cell r="I82">
            <v>0.17863707739599149</v>
          </cell>
        </row>
        <row r="83">
          <cell r="B83" t="str">
            <v>(a) reperesenta apenas o VPL do fluxo de caixa do fator utilizando a tir original do projeto</v>
          </cell>
        </row>
        <row r="84">
          <cell r="B84" t="str">
            <v>(b) representa a tir do fluxo de caixa do projeto mais o fluxo de caixa do fator</v>
          </cell>
        </row>
        <row r="86">
          <cell r="B86" t="str">
            <v>ALTERNATIVAS UTILIZADAS PARA O REEQUILIBRIO DO CONTRATO</v>
          </cell>
        </row>
        <row r="88">
          <cell r="B88" t="str">
            <v>Projeta o Contrato Original até:</v>
          </cell>
          <cell r="F88">
            <v>25</v>
          </cell>
        </row>
        <row r="90">
          <cell r="B90" t="str">
            <v>Reajuste na Receita Base  de:</v>
          </cell>
          <cell r="F90">
            <v>0</v>
          </cell>
        </row>
        <row r="92">
          <cell r="B92" t="str">
            <v>Considera o Reajuste a Partir do:</v>
          </cell>
          <cell r="F92">
            <v>9</v>
          </cell>
        </row>
        <row r="94">
          <cell r="B94" t="str">
            <v>EFEITOS NOS RESULTADOS PROJETADOS</v>
          </cell>
        </row>
        <row r="96">
          <cell r="B96" t="str">
            <v>TIR Original do Contrato (ao ano)</v>
          </cell>
          <cell r="J96">
            <v>0.18715262042307898</v>
          </cell>
        </row>
        <row r="98">
          <cell r="B98" t="str">
            <v>TIR Resultante dos Desequilibrio no Contrato Original (ao ano)</v>
          </cell>
          <cell r="J98">
            <v>0.17863707739599149</v>
          </cell>
        </row>
        <row r="100">
          <cell r="B100" t="str">
            <v>Diferença entre a TIR Original x TIR Desequilibrios</v>
          </cell>
          <cell r="J100">
            <v>-8.5155430270874855E-3</v>
          </cell>
        </row>
        <row r="102">
          <cell r="B102" t="str">
            <v>TIR Resultante das Alternativas Utilizadas para o Reequilibrio (ao ano)</v>
          </cell>
          <cell r="J102">
            <v>0.18870041972201257</v>
          </cell>
        </row>
        <row r="104">
          <cell r="B104" t="str">
            <v>GRAFICOS COMPARATIVOS DOS AJUSTES NOS DESEQUILIBRIOS NO CONTRATO ORIGINAL</v>
          </cell>
        </row>
        <row r="133">
          <cell r="B133" t="str">
            <v>SALDO DO FLUXO DE CAIXA DOS FATORES DE DESEQUILIBRIO (MIlhares de Reais)</v>
          </cell>
        </row>
        <row r="135">
          <cell r="B135" t="str">
            <v>DISCRIMINAÇÃO</v>
          </cell>
          <cell r="F135" t="str">
            <v>VPL</v>
          </cell>
          <cell r="G135" t="str">
            <v>TIR</v>
          </cell>
          <cell r="H135">
            <v>1</v>
          </cell>
          <cell r="I135">
            <v>2</v>
          </cell>
          <cell r="J135">
            <v>3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8</v>
          </cell>
          <cell r="P135">
            <v>9</v>
          </cell>
          <cell r="Q135">
            <v>10</v>
          </cell>
          <cell r="R135">
            <v>11</v>
          </cell>
          <cell r="S135">
            <v>12</v>
          </cell>
          <cell r="T135">
            <v>13</v>
          </cell>
          <cell r="U135">
            <v>14</v>
          </cell>
          <cell r="V135">
            <v>15</v>
          </cell>
          <cell r="W135">
            <v>16</v>
          </cell>
          <cell r="X135">
            <v>17</v>
          </cell>
          <cell r="Y135">
            <v>18</v>
          </cell>
          <cell r="Z135">
            <v>19</v>
          </cell>
          <cell r="AA135">
            <v>20</v>
          </cell>
        </row>
        <row r="136">
          <cell r="B136" t="str">
            <v>(=)Fluxo de Caixa do Projeto Original</v>
          </cell>
          <cell r="F136">
            <v>-1.1491715801235414E-11</v>
          </cell>
          <cell r="G136">
            <v>0.18715262042307898</v>
          </cell>
          <cell r="H136">
            <v>-36347.961760615988</v>
          </cell>
          <cell r="I136">
            <v>-5585.5403999999999</v>
          </cell>
          <cell r="J136">
            <v>-30191.959935000006</v>
          </cell>
          <cell r="K136">
            <v>-24719.396564999988</v>
          </cell>
          <cell r="L136">
            <v>-11320.944255</v>
          </cell>
          <cell r="M136">
            <v>7227.1481750000048</v>
          </cell>
          <cell r="N136">
            <v>26234.365624999991</v>
          </cell>
          <cell r="O136">
            <v>29306.897240000006</v>
          </cell>
          <cell r="P136">
            <v>36807.029714999997</v>
          </cell>
          <cell r="Q136">
            <v>21950.210380000008</v>
          </cell>
          <cell r="R136">
            <v>40564.205499999996</v>
          </cell>
          <cell r="S136">
            <v>46761.231954999988</v>
          </cell>
          <cell r="T136">
            <v>49560.351080000008</v>
          </cell>
          <cell r="U136">
            <v>53196.235584999995</v>
          </cell>
          <cell r="V136">
            <v>54187.037929999999</v>
          </cell>
          <cell r="W136">
            <v>53426.751534999989</v>
          </cell>
          <cell r="X136">
            <v>55125.760599999994</v>
          </cell>
          <cell r="Y136">
            <v>58688.514024999989</v>
          </cell>
          <cell r="Z136">
            <v>63084.716289999989</v>
          </cell>
          <cell r="AA136">
            <v>69696.823599999989</v>
          </cell>
        </row>
        <row r="137">
          <cell r="B137" t="str">
            <v>(+)Desequilibrio do Projeto Original (a)</v>
          </cell>
        </row>
        <row r="138">
          <cell r="B138" t="str">
            <v>1ª Adequação - Investimentos</v>
          </cell>
        </row>
        <row r="139">
          <cell r="B139" t="str">
            <v>Fluxo de Caixa do Fator</v>
          </cell>
          <cell r="H139">
            <v>19252.260000000002</v>
          </cell>
          <cell r="I139">
            <v>-14644.48</v>
          </cell>
          <cell r="J139">
            <v>-4874.08</v>
          </cell>
          <cell r="K139">
            <v>15518.5</v>
          </cell>
          <cell r="L139">
            <v>-12424.27</v>
          </cell>
          <cell r="M139">
            <v>-3917.66</v>
          </cell>
          <cell r="N139">
            <v>-1211.71</v>
          </cell>
          <cell r="O139">
            <v>448.29000000000087</v>
          </cell>
          <cell r="P139">
            <v>-4630</v>
          </cell>
          <cell r="Q139">
            <v>603</v>
          </cell>
          <cell r="R139">
            <v>12</v>
          </cell>
          <cell r="S139">
            <v>11</v>
          </cell>
          <cell r="T139">
            <v>12</v>
          </cell>
          <cell r="U139">
            <v>12</v>
          </cell>
          <cell r="V139">
            <v>12</v>
          </cell>
          <cell r="W139">
            <v>12</v>
          </cell>
          <cell r="X139">
            <v>52</v>
          </cell>
          <cell r="Y139">
            <v>51</v>
          </cell>
          <cell r="Z139">
            <v>52</v>
          </cell>
          <cell r="AA139">
            <v>51</v>
          </cell>
        </row>
        <row r="140">
          <cell r="B140" t="str">
            <v>Somatoria com Projeto Original</v>
          </cell>
          <cell r="F140">
            <v>2942.2342439565728</v>
          </cell>
          <cell r="G140">
            <v>0.1929206088596252</v>
          </cell>
          <cell r="H140">
            <v>-17095.701760615986</v>
          </cell>
          <cell r="I140">
            <v>-20230.020400000001</v>
          </cell>
          <cell r="J140">
            <v>-35066.039935000008</v>
          </cell>
          <cell r="K140">
            <v>-9200.8965649999882</v>
          </cell>
          <cell r="L140">
            <v>-23745.214254999999</v>
          </cell>
          <cell r="M140">
            <v>3309.488175000005</v>
          </cell>
          <cell r="N140">
            <v>25022.655624999992</v>
          </cell>
          <cell r="O140">
            <v>29755.187240000007</v>
          </cell>
          <cell r="P140">
            <v>32177.029714999997</v>
          </cell>
          <cell r="Q140">
            <v>22553.210380000008</v>
          </cell>
          <cell r="R140">
            <v>40576.205499999996</v>
          </cell>
          <cell r="S140">
            <v>46772.231954999988</v>
          </cell>
          <cell r="T140">
            <v>49572.351080000008</v>
          </cell>
          <cell r="U140">
            <v>53208.235584999995</v>
          </cell>
          <cell r="V140">
            <v>54199.037929999999</v>
          </cell>
          <cell r="W140">
            <v>53438.751534999989</v>
          </cell>
          <cell r="X140">
            <v>55177.760599999994</v>
          </cell>
          <cell r="Y140">
            <v>58739.514024999989</v>
          </cell>
          <cell r="Z140">
            <v>63136.716289999989</v>
          </cell>
          <cell r="AA140">
            <v>69747.823599999989</v>
          </cell>
        </row>
        <row r="141">
          <cell r="B141" t="str">
            <v>2ª Adequação - Investimentos</v>
          </cell>
        </row>
        <row r="142">
          <cell r="B142" t="str">
            <v>Fluxo de Caixa do Fator</v>
          </cell>
          <cell r="H142">
            <v>0.51000000000067303</v>
          </cell>
          <cell r="I142">
            <v>-1341.7060000000001</v>
          </cell>
          <cell r="J142">
            <v>8813.8780700000025</v>
          </cell>
          <cell r="K142">
            <v>-11246.497890000001</v>
          </cell>
          <cell r="L142">
            <v>2684.7239999999997</v>
          </cell>
          <cell r="M142">
            <v>299.97000000000003</v>
          </cell>
          <cell r="N142">
            <v>-5022.8</v>
          </cell>
          <cell r="O142">
            <v>-1082.19</v>
          </cell>
          <cell r="P142">
            <v>-4682.2</v>
          </cell>
          <cell r="Q142">
            <v>-73.039999999999964</v>
          </cell>
          <cell r="R142">
            <v>95.119999999999891</v>
          </cell>
          <cell r="S142">
            <v>95.329999999999927</v>
          </cell>
          <cell r="T142">
            <v>-72.96999999999997</v>
          </cell>
          <cell r="U142">
            <v>94.649999999999977</v>
          </cell>
          <cell r="V142">
            <v>94.779999999999973</v>
          </cell>
          <cell r="W142">
            <v>94.629999999999654</v>
          </cell>
          <cell r="X142">
            <v>0.47999999999956344</v>
          </cell>
          <cell r="Y142">
            <v>0.13999999999941792</v>
          </cell>
          <cell r="Z142">
            <v>-0.36999999999989086</v>
          </cell>
          <cell r="AA142">
            <v>1.999999999998181E-2</v>
          </cell>
        </row>
        <row r="143">
          <cell r="B143" t="str">
            <v>Somatoria com Projeto Original</v>
          </cell>
          <cell r="F143">
            <v>-2858.1343799323081</v>
          </cell>
          <cell r="G143">
            <v>0.18198652864778544</v>
          </cell>
          <cell r="H143">
            <v>-36347.451760615986</v>
          </cell>
          <cell r="I143">
            <v>-6927.2464</v>
          </cell>
          <cell r="J143">
            <v>-21378.081865000004</v>
          </cell>
          <cell r="K143">
            <v>-35965.894454999987</v>
          </cell>
          <cell r="L143">
            <v>-8636.2202550000002</v>
          </cell>
          <cell r="M143">
            <v>7527.1181750000051</v>
          </cell>
          <cell r="N143">
            <v>21211.565624999992</v>
          </cell>
          <cell r="O143">
            <v>28224.707240000007</v>
          </cell>
          <cell r="P143">
            <v>32124.829714999996</v>
          </cell>
          <cell r="Q143">
            <v>21877.170380000007</v>
          </cell>
          <cell r="R143">
            <v>40659.325499999999</v>
          </cell>
          <cell r="S143">
            <v>46856.56195499999</v>
          </cell>
          <cell r="T143">
            <v>49487.381080000006</v>
          </cell>
          <cell r="U143">
            <v>53290.885584999996</v>
          </cell>
          <cell r="V143">
            <v>54281.817929999997</v>
          </cell>
          <cell r="W143">
            <v>53521.381534999986</v>
          </cell>
          <cell r="X143">
            <v>55126.24059999999</v>
          </cell>
          <cell r="Y143">
            <v>58688.654024999989</v>
          </cell>
          <cell r="Z143">
            <v>63084.346289999987</v>
          </cell>
          <cell r="AA143">
            <v>69696.843599999993</v>
          </cell>
        </row>
        <row r="144">
          <cell r="B144" t="str">
            <v>3ª Adequação - Investimentos</v>
          </cell>
        </row>
        <row r="145">
          <cell r="B145" t="str">
            <v>Fluxo de Caixa do Fator</v>
          </cell>
          <cell r="H145">
            <v>-3273.0780520016669</v>
          </cell>
          <cell r="I145">
            <v>-757.19261472096741</v>
          </cell>
          <cell r="J145">
            <v>-10.784935282080987</v>
          </cell>
          <cell r="K145">
            <v>1048.4916214721975</v>
          </cell>
          <cell r="L145">
            <v>33793.169240090552</v>
          </cell>
          <cell r="M145">
            <v>11209.538175983558</v>
          </cell>
          <cell r="N145">
            <v>-7533.0392431861483</v>
          </cell>
          <cell r="O145">
            <v>1713.3823430151374</v>
          </cell>
          <cell r="P145">
            <v>216.85607911513813</v>
          </cell>
          <cell r="Q145">
            <v>-8556.0896760253909</v>
          </cell>
          <cell r="R145">
            <v>-3637.4357643274147</v>
          </cell>
          <cell r="S145">
            <v>-4105.1847691144512</v>
          </cell>
          <cell r="T145">
            <v>-4010.7914161369226</v>
          </cell>
          <cell r="U145">
            <v>338.72817249581499</v>
          </cell>
          <cell r="V145">
            <v>403.281122495815</v>
          </cell>
          <cell r="W145">
            <v>391.6587841758149</v>
          </cell>
          <cell r="X145">
            <v>501.08363917581545</v>
          </cell>
          <cell r="Y145">
            <v>420.15473917581443</v>
          </cell>
          <cell r="Z145">
            <v>438.59751337581514</v>
          </cell>
          <cell r="AA145">
            <v>355.83229337581497</v>
          </cell>
        </row>
        <row r="146">
          <cell r="B146" t="str">
            <v>Somatoria com Projeto Original</v>
          </cell>
          <cell r="F146">
            <v>10893.160356878618</v>
          </cell>
          <cell r="G146">
            <v>0.20801699151630479</v>
          </cell>
          <cell r="H146">
            <v>-39621.039812617659</v>
          </cell>
          <cell r="I146">
            <v>-6342.7330147209668</v>
          </cell>
          <cell r="J146">
            <v>-30202.744870282088</v>
          </cell>
          <cell r="K146">
            <v>-23670.904943527792</v>
          </cell>
          <cell r="L146">
            <v>22472.22498509055</v>
          </cell>
          <cell r="M146">
            <v>18436.686350983564</v>
          </cell>
          <cell r="N146">
            <v>18701.326381813844</v>
          </cell>
          <cell r="O146">
            <v>31020.279583015144</v>
          </cell>
          <cell r="P146">
            <v>37023.885794115136</v>
          </cell>
          <cell r="Q146">
            <v>13394.120703974617</v>
          </cell>
          <cell r="R146">
            <v>36926.769735672584</v>
          </cell>
          <cell r="S146">
            <v>42656.047185885538</v>
          </cell>
          <cell r="T146">
            <v>45549.559663863081</v>
          </cell>
          <cell r="U146">
            <v>53534.963757495811</v>
          </cell>
          <cell r="V146">
            <v>54590.319052495812</v>
          </cell>
          <cell r="W146">
            <v>53818.410319175804</v>
          </cell>
          <cell r="X146">
            <v>55626.844239175807</v>
          </cell>
          <cell r="Y146">
            <v>59108.668764175804</v>
          </cell>
          <cell r="Z146">
            <v>63523.313803375808</v>
          </cell>
          <cell r="AA146">
            <v>70052.655893375806</v>
          </cell>
        </row>
        <row r="147">
          <cell r="B147" t="str">
            <v>Perda de Receita - Mudança na local. Pças de Águas da Prata, Mococa e Aguaí</v>
          </cell>
        </row>
        <row r="148">
          <cell r="B148" t="str">
            <v>Fluxo de Caixa do Fator</v>
          </cell>
          <cell r="H148">
            <v>0</v>
          </cell>
          <cell r="I148">
            <v>-1382.0408974779361</v>
          </cell>
          <cell r="J148">
            <v>-1441.1149530966591</v>
          </cell>
          <cell r="K148">
            <v>-1501.6254320122725</v>
          </cell>
          <cell r="L148">
            <v>-1873.8548681076236</v>
          </cell>
          <cell r="M148">
            <v>-1948.4788740456402</v>
          </cell>
          <cell r="N148">
            <v>-2268.1382306918822</v>
          </cell>
          <cell r="O148">
            <v>-2353.2069174354929</v>
          </cell>
          <cell r="P148">
            <v>-2439.1646316000183</v>
          </cell>
          <cell r="Q148">
            <v>-2525.730183468047</v>
          </cell>
          <cell r="R148">
            <v>-2612.779209644058</v>
          </cell>
          <cell r="S148">
            <v>-2700.7181562644073</v>
          </cell>
          <cell r="T148">
            <v>-2788.1550829252164</v>
          </cell>
          <cell r="U148">
            <v>-2876.548220560549</v>
          </cell>
          <cell r="V148">
            <v>-2964.2404371199045</v>
          </cell>
          <cell r="W148">
            <v>-3051.7918133720405</v>
          </cell>
          <cell r="X148">
            <v>-3139.7245374324348</v>
          </cell>
          <cell r="Y148">
            <v>-3226.2776787899393</v>
          </cell>
          <cell r="Z148">
            <v>-3312.091512701239</v>
          </cell>
          <cell r="AA148">
            <v>-3397.4367820152474</v>
          </cell>
        </row>
        <row r="149">
          <cell r="B149" t="str">
            <v>Somatoria com Projeto Original</v>
          </cell>
          <cell r="F149">
            <v>-8619.9580449402256</v>
          </cell>
          <cell r="G149">
            <v>0.17166195069345008</v>
          </cell>
          <cell r="H149">
            <v>-36347.961760615988</v>
          </cell>
          <cell r="I149">
            <v>-6967.5812974779365</v>
          </cell>
          <cell r="J149">
            <v>-31633.074888096664</v>
          </cell>
          <cell r="K149">
            <v>-26221.02199701226</v>
          </cell>
          <cell r="L149">
            <v>-13194.799123107623</v>
          </cell>
          <cell r="M149">
            <v>5278.6693009543651</v>
          </cell>
          <cell r="N149">
            <v>23966.227394308109</v>
          </cell>
          <cell r="O149">
            <v>26953.690322564515</v>
          </cell>
          <cell r="P149">
            <v>34367.865083399978</v>
          </cell>
          <cell r="Q149">
            <v>19424.48019653196</v>
          </cell>
          <cell r="R149">
            <v>37951.426290355936</v>
          </cell>
          <cell r="S149">
            <v>44060.513798735585</v>
          </cell>
          <cell r="T149">
            <v>46772.195997074792</v>
          </cell>
          <cell r="U149">
            <v>50319.687364439444</v>
          </cell>
          <cell r="V149">
            <v>51222.797492880098</v>
          </cell>
          <cell r="W149">
            <v>50374.959721627951</v>
          </cell>
          <cell r="X149">
            <v>51986.03606256756</v>
          </cell>
          <cell r="Y149">
            <v>55462.236346210047</v>
          </cell>
          <cell r="Z149">
            <v>59772.624777298748</v>
          </cell>
          <cell r="AA149">
            <v>66299.386817984749</v>
          </cell>
        </row>
        <row r="150">
          <cell r="B150" t="str">
            <v>Perda de Receita - Atraso no início da operação das Pças de AP, Mococa e Aguaí</v>
          </cell>
        </row>
        <row r="151">
          <cell r="B151" t="str">
            <v>Fluxo de Caixa do Fator</v>
          </cell>
          <cell r="H151">
            <v>-1361.8848624580535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2">
          <cell r="B152" t="str">
            <v>Somatoria com Projeto Original</v>
          </cell>
          <cell r="F152">
            <v>-1147.1859970057678</v>
          </cell>
          <cell r="G152">
            <v>0.1851049757163141</v>
          </cell>
          <cell r="H152">
            <v>-37709.846623074045</v>
          </cell>
          <cell r="I152">
            <v>-5585.5403999999999</v>
          </cell>
          <cell r="J152">
            <v>-30191.959935000006</v>
          </cell>
          <cell r="K152">
            <v>-24719.396564999988</v>
          </cell>
          <cell r="L152">
            <v>-11320.944255</v>
          </cell>
          <cell r="M152">
            <v>7227.1481750000048</v>
          </cell>
          <cell r="N152">
            <v>26234.365624999991</v>
          </cell>
          <cell r="O152">
            <v>29306.897240000006</v>
          </cell>
          <cell r="P152">
            <v>36807.029714999997</v>
          </cell>
          <cell r="Q152">
            <v>21950.210380000008</v>
          </cell>
          <cell r="R152">
            <v>40564.205499999996</v>
          </cell>
          <cell r="S152">
            <v>46761.231954999988</v>
          </cell>
          <cell r="T152">
            <v>49560.351080000008</v>
          </cell>
          <cell r="U152">
            <v>53196.235584999995</v>
          </cell>
          <cell r="V152">
            <v>54187.037929999999</v>
          </cell>
          <cell r="W152">
            <v>53426.751534999989</v>
          </cell>
          <cell r="X152">
            <v>55125.760599999994</v>
          </cell>
          <cell r="Y152">
            <v>58688.514024999989</v>
          </cell>
          <cell r="Z152">
            <v>63084.716289999989</v>
          </cell>
          <cell r="AA152">
            <v>69696.823599999989</v>
          </cell>
        </row>
        <row r="153">
          <cell r="B153" t="str">
            <v>Perda de Receita -Eliminação da Pça de VGSul</v>
          </cell>
        </row>
        <row r="154">
          <cell r="B154" t="str">
            <v>Fluxo de Caixa do Fator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-114.03895800000001</v>
          </cell>
          <cell r="M154">
            <v>-969.71043000000009</v>
          </cell>
          <cell r="N154">
            <v>-1005.11055</v>
          </cell>
          <cell r="O154">
            <v>-1041.1428150000002</v>
          </cell>
          <cell r="P154">
            <v>-1077.807225</v>
          </cell>
          <cell r="Q154">
            <v>-1113.8394899999998</v>
          </cell>
          <cell r="R154">
            <v>-1151.76819</v>
          </cell>
          <cell r="S154">
            <v>-1187.8004550000001</v>
          </cell>
          <cell r="T154">
            <v>-1225.09701</v>
          </cell>
          <cell r="U154">
            <v>-1261.129275</v>
          </cell>
          <cell r="V154">
            <v>-1300.322265</v>
          </cell>
          <cell r="W154">
            <v>-1336.9866750000001</v>
          </cell>
          <cell r="X154">
            <v>-1373.651085</v>
          </cell>
          <cell r="Y154">
            <v>-1410.9476400000001</v>
          </cell>
          <cell r="Z154">
            <v>-1447.6120500000002</v>
          </cell>
          <cell r="AA154">
            <v>-1483.644315</v>
          </cell>
        </row>
        <row r="155">
          <cell r="B155" t="str">
            <v>Somatoria com Projeto Original</v>
          </cell>
          <cell r="F155">
            <v>-2390.9676829216119</v>
          </cell>
          <cell r="G155">
            <v>0.18279633462555153</v>
          </cell>
          <cell r="H155">
            <v>-36347.961760615988</v>
          </cell>
          <cell r="I155">
            <v>-5585.5403999999999</v>
          </cell>
          <cell r="J155">
            <v>-30191.959935000006</v>
          </cell>
          <cell r="K155">
            <v>-24719.396564999988</v>
          </cell>
          <cell r="L155">
            <v>-11434.983213</v>
          </cell>
          <cell r="M155">
            <v>6257.4377450000047</v>
          </cell>
          <cell r="N155">
            <v>25229.25507499999</v>
          </cell>
          <cell r="O155">
            <v>28265.754425000006</v>
          </cell>
          <cell r="P155">
            <v>35729.22249</v>
          </cell>
          <cell r="Q155">
            <v>20836.370890000009</v>
          </cell>
          <cell r="R155">
            <v>39412.437309999994</v>
          </cell>
          <cell r="S155">
            <v>45573.431499999992</v>
          </cell>
          <cell r="T155">
            <v>48335.25407000001</v>
          </cell>
          <cell r="U155">
            <v>51935.106309999996</v>
          </cell>
          <cell r="V155">
            <v>52886.715664999996</v>
          </cell>
          <cell r="W155">
            <v>52089.764859999988</v>
          </cell>
          <cell r="X155">
            <v>53752.109514999996</v>
          </cell>
          <cell r="Y155">
            <v>57277.566384999991</v>
          </cell>
          <cell r="Z155">
            <v>61637.104239999986</v>
          </cell>
          <cell r="AA155">
            <v>68213.179284999991</v>
          </cell>
        </row>
        <row r="156">
          <cell r="B156" t="str">
            <v>Despesas de eliminação da Pça de VGSul</v>
          </cell>
        </row>
        <row r="157">
          <cell r="B157" t="str">
            <v>Fluxo de Caixa do Fator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97.506411314784316</v>
          </cell>
          <cell r="M157">
            <v>1228.0653425051682</v>
          </cell>
          <cell r="N157">
            <v>1216.9886673385317</v>
          </cell>
          <cell r="O157">
            <v>226.1119020728917</v>
          </cell>
          <cell r="P157">
            <v>239.2201765978308</v>
          </cell>
          <cell r="Q157">
            <v>239.3858365978241</v>
          </cell>
          <cell r="R157">
            <v>239.38620326449848</v>
          </cell>
          <cell r="S157">
            <v>227.8779091501587</v>
          </cell>
          <cell r="T157">
            <v>227.92505200727686</v>
          </cell>
          <cell r="U157">
            <v>228.03615200727876</v>
          </cell>
          <cell r="V157">
            <v>228.04662298279541</v>
          </cell>
          <cell r="W157">
            <v>241.95990043027365</v>
          </cell>
          <cell r="X157">
            <v>241.83920945476922</v>
          </cell>
          <cell r="Y157">
            <v>241.68435043026062</v>
          </cell>
          <cell r="Z157">
            <v>230.4711327179659</v>
          </cell>
          <cell r="AA157">
            <v>230.54239881281313</v>
          </cell>
        </row>
        <row r="158">
          <cell r="B158" t="str">
            <v>Somatoria com Projeto Original</v>
          </cell>
          <cell r="F158">
            <v>1181.5965000743256</v>
          </cell>
          <cell r="G158">
            <v>0.18928978760184645</v>
          </cell>
          <cell r="H158">
            <v>-36347.961760615988</v>
          </cell>
          <cell r="I158">
            <v>-5585.5403999999999</v>
          </cell>
          <cell r="J158">
            <v>-30191.959935000006</v>
          </cell>
          <cell r="K158">
            <v>-24719.396564999988</v>
          </cell>
          <cell r="L158">
            <v>-11223.437843685217</v>
          </cell>
          <cell r="M158">
            <v>8455.2135175051735</v>
          </cell>
          <cell r="N158">
            <v>27451.354292338525</v>
          </cell>
          <cell r="O158">
            <v>29533.009142072897</v>
          </cell>
          <cell r="P158">
            <v>37046.249891597829</v>
          </cell>
          <cell r="Q158">
            <v>22189.596216597831</v>
          </cell>
          <cell r="R158">
            <v>40803.591703264494</v>
          </cell>
          <cell r="S158">
            <v>46989.109864150145</v>
          </cell>
          <cell r="T158">
            <v>49788.276132007282</v>
          </cell>
          <cell r="U158">
            <v>53424.271737007271</v>
          </cell>
          <cell r="V158">
            <v>54415.084552982793</v>
          </cell>
          <cell r="W158">
            <v>53668.711435430261</v>
          </cell>
          <cell r="X158">
            <v>55367.599809454761</v>
          </cell>
          <cell r="Y158">
            <v>58930.198375430249</v>
          </cell>
          <cell r="Z158">
            <v>63315.187422717958</v>
          </cell>
          <cell r="AA158">
            <v>69927.365998812806</v>
          </cell>
        </row>
        <row r="159">
          <cell r="B159" t="str">
            <v>Inclusão da SP-342</v>
          </cell>
        </row>
        <row r="160">
          <cell r="B160" t="str">
            <v>Fluxo de Caixa do Fator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-726.64790216326696</v>
          </cell>
          <cell r="O160">
            <v>233.40925531719131</v>
          </cell>
          <cell r="P160">
            <v>151.0600316049713</v>
          </cell>
          <cell r="Q160">
            <v>170.28482070161499</v>
          </cell>
          <cell r="R160">
            <v>250.5406578630782</v>
          </cell>
          <cell r="S160">
            <v>426.98582790577166</v>
          </cell>
          <cell r="T160">
            <v>479.54237751579058</v>
          </cell>
          <cell r="U160">
            <v>534.59810150217982</v>
          </cell>
          <cell r="V160">
            <v>585.85560004154468</v>
          </cell>
          <cell r="W160">
            <v>490.52868234480775</v>
          </cell>
          <cell r="X160">
            <v>545.1924538805406</v>
          </cell>
          <cell r="Y160">
            <v>604.30506438319571</v>
          </cell>
          <cell r="Z160">
            <v>783.53436933121702</v>
          </cell>
          <cell r="AA160">
            <v>849.17959650476223</v>
          </cell>
        </row>
        <row r="161">
          <cell r="B161" t="str">
            <v>Somatoria com Projeto Original</v>
          </cell>
          <cell r="F161">
            <v>286.62129443290826</v>
          </cell>
          <cell r="G161">
            <v>0.18766844458258236</v>
          </cell>
          <cell r="H161">
            <v>-36347.961760615988</v>
          </cell>
          <cell r="I161">
            <v>-5585.5403999999999</v>
          </cell>
          <cell r="J161">
            <v>-30191.959935000006</v>
          </cell>
          <cell r="K161">
            <v>-24719.396564999988</v>
          </cell>
          <cell r="L161">
            <v>-11320.944255</v>
          </cell>
          <cell r="M161">
            <v>7227.1481750000048</v>
          </cell>
          <cell r="N161">
            <v>25507.717722836725</v>
          </cell>
          <cell r="O161">
            <v>29540.306495317196</v>
          </cell>
          <cell r="P161">
            <v>36958.089746604965</v>
          </cell>
          <cell r="Q161">
            <v>22120.495200701622</v>
          </cell>
          <cell r="R161">
            <v>40814.746157863075</v>
          </cell>
          <cell r="S161">
            <v>47188.217782905762</v>
          </cell>
          <cell r="T161">
            <v>50039.893457515798</v>
          </cell>
          <cell r="U161">
            <v>53730.833686502177</v>
          </cell>
          <cell r="V161">
            <v>54772.893530041547</v>
          </cell>
          <cell r="W161">
            <v>53917.2802173448</v>
          </cell>
          <cell r="X161">
            <v>55670.953053880534</v>
          </cell>
          <cell r="Y161">
            <v>59292.819089383185</v>
          </cell>
          <cell r="Z161">
            <v>63868.250659331206</v>
          </cell>
          <cell r="AA161">
            <v>70546.003196504753</v>
          </cell>
        </row>
        <row r="162">
          <cell r="B162" t="str">
            <v>Melhoria Per. Urbano SJBV + Cred. ISS + Comp. Ônus</v>
          </cell>
        </row>
        <row r="163">
          <cell r="B163" t="str">
            <v>Fluxo de Caixa do Fator</v>
          </cell>
          <cell r="H163">
            <v>2144.7634133172628</v>
          </cell>
          <cell r="I163">
            <v>2114.9321803089315</v>
          </cell>
          <cell r="J163">
            <v>1424.5829664266853</v>
          </cell>
          <cell r="K163">
            <v>0</v>
          </cell>
          <cell r="L163">
            <v>0</v>
          </cell>
          <cell r="M163">
            <v>0</v>
          </cell>
          <cell r="N163">
            <v>-2594.6182055480558</v>
          </cell>
          <cell r="O163">
            <v>-3091.563102711124</v>
          </cell>
          <cell r="P163">
            <v>-3686.7701265261958</v>
          </cell>
          <cell r="Q163">
            <v>-2271.5362079468237</v>
          </cell>
          <cell r="R163">
            <v>-6112.2270059068233</v>
          </cell>
          <cell r="S163">
            <v>-1904.6803965461577</v>
          </cell>
          <cell r="T163">
            <v>-3962.425139743867</v>
          </cell>
          <cell r="U163">
            <v>-4198.3404083394707</v>
          </cell>
          <cell r="V163">
            <v>-1843.1914325029852</v>
          </cell>
          <cell r="W163">
            <v>2700.0975929024216</v>
          </cell>
          <cell r="X163">
            <v>2997.8415118213406</v>
          </cell>
          <cell r="Y163">
            <v>2997.8415118213406</v>
          </cell>
          <cell r="Z163">
            <v>2001.3413596817013</v>
          </cell>
          <cell r="AA163">
            <v>-3667.2169664588387</v>
          </cell>
        </row>
        <row r="164">
          <cell r="B164" t="str">
            <v>Somatoria com Projeto Original</v>
          </cell>
          <cell r="F164">
            <v>-286.62498304556186</v>
          </cell>
          <cell r="G164">
            <v>0.18660788476916476</v>
          </cell>
          <cell r="H164">
            <v>-34203.198347298727</v>
          </cell>
          <cell r="I164">
            <v>-3470.6082196910684</v>
          </cell>
          <cell r="J164">
            <v>-28767.37696857332</v>
          </cell>
          <cell r="K164">
            <v>-24719.396564999988</v>
          </cell>
          <cell r="L164">
            <v>-11320.944255</v>
          </cell>
          <cell r="M164">
            <v>7227.1481750000048</v>
          </cell>
          <cell r="N164">
            <v>23639.747419451935</v>
          </cell>
          <cell r="O164">
            <v>26215.334137288883</v>
          </cell>
          <cell r="P164">
            <v>33120.259588473804</v>
          </cell>
          <cell r="Q164">
            <v>19678.674172053183</v>
          </cell>
          <cell r="R164">
            <v>34451.978494093171</v>
          </cell>
          <cell r="S164">
            <v>44856.55155845383</v>
          </cell>
          <cell r="T164">
            <v>45597.925940256144</v>
          </cell>
          <cell r="U164">
            <v>48997.895176660524</v>
          </cell>
          <cell r="V164">
            <v>52343.846497497012</v>
          </cell>
          <cell r="W164">
            <v>56126.849127902409</v>
          </cell>
          <cell r="X164">
            <v>58123.602111821332</v>
          </cell>
          <cell r="Y164">
            <v>61686.355536821327</v>
          </cell>
          <cell r="Z164">
            <v>65086.057649681694</v>
          </cell>
          <cell r="AA164">
            <v>66029.606633541145</v>
          </cell>
        </row>
        <row r="165">
          <cell r="B165" t="str">
            <v>ISSQN+COFINS+PIS + Dif. VGS+4ª adequação</v>
          </cell>
        </row>
        <row r="166">
          <cell r="B166" t="str">
            <v>Fluxo de Caixa do Fator</v>
          </cell>
          <cell r="H166">
            <v>137.47505803655164</v>
          </cell>
          <cell r="I166">
            <v>-443.11453049706643</v>
          </cell>
          <cell r="J166">
            <v>-508.14373569332048</v>
          </cell>
          <cell r="K166">
            <v>-707.3446553083013</v>
          </cell>
          <cell r="L166">
            <v>-351.5675224232881</v>
          </cell>
          <cell r="M166">
            <v>-1494.635196267544</v>
          </cell>
          <cell r="N166">
            <v>8402.7013933768831</v>
          </cell>
          <cell r="O166">
            <v>-13762.832934728913</v>
          </cell>
          <cell r="P166">
            <v>-1530.3723438929728</v>
          </cell>
          <cell r="Q166">
            <v>-1647.7586458920609</v>
          </cell>
          <cell r="R166">
            <v>-1783.8539026015903</v>
          </cell>
          <cell r="S166">
            <v>-2522.070078103096</v>
          </cell>
          <cell r="T166">
            <v>-2291.4467800942557</v>
          </cell>
          <cell r="U166">
            <v>-2157.8071353423761</v>
          </cell>
          <cell r="V166">
            <v>-2292.4692283591944</v>
          </cell>
          <cell r="W166">
            <v>-2426.0453820536841</v>
          </cell>
          <cell r="X166">
            <v>-2558.3405750571983</v>
          </cell>
          <cell r="Y166">
            <v>-2688.6321942099321</v>
          </cell>
          <cell r="Z166">
            <v>-2825.331992623313</v>
          </cell>
          <cell r="AA166">
            <v>-2982.9687235709725</v>
          </cell>
        </row>
        <row r="167">
          <cell r="B167" t="str">
            <v>Somatoria com Projeto Original</v>
          </cell>
          <cell r="F167">
            <v>-4955.3649323851396</v>
          </cell>
          <cell r="G167">
            <v>0.17807877572825079</v>
          </cell>
          <cell r="H167">
            <v>-36210.486702579437</v>
          </cell>
          <cell r="I167">
            <v>-6028.6549304970667</v>
          </cell>
          <cell r="J167">
            <v>-30700.103670693326</v>
          </cell>
          <cell r="K167">
            <v>-25426.741220308289</v>
          </cell>
          <cell r="L167">
            <v>-11672.511777423288</v>
          </cell>
          <cell r="M167">
            <v>5732.5129787324604</v>
          </cell>
          <cell r="N167">
            <v>34637.067018376874</v>
          </cell>
          <cell r="O167">
            <v>15544.064305271093</v>
          </cell>
          <cell r="P167">
            <v>35276.657371107023</v>
          </cell>
          <cell r="Q167">
            <v>20302.451734107948</v>
          </cell>
          <cell r="R167">
            <v>38780.351597398403</v>
          </cell>
          <cell r="S167">
            <v>44239.161876896891</v>
          </cell>
          <cell r="T167">
            <v>47268.904299905749</v>
          </cell>
          <cell r="U167">
            <v>51038.428449657622</v>
          </cell>
          <cell r="V167">
            <v>51894.568701640805</v>
          </cell>
          <cell r="W167">
            <v>51000.706152946303</v>
          </cell>
          <cell r="X167">
            <v>52567.420024942796</v>
          </cell>
          <cell r="Y167">
            <v>55999.881830790058</v>
          </cell>
          <cell r="Z167">
            <v>60259.384297376673</v>
          </cell>
          <cell r="AA167">
            <v>66713.854876429017</v>
          </cell>
        </row>
        <row r="168">
          <cell r="B168" t="str">
            <v>5ª Adequação de Investimentos</v>
          </cell>
        </row>
        <row r="169">
          <cell r="B169" t="str">
            <v>Fluxo de Caixa do Fator</v>
          </cell>
          <cell r="H169">
            <v>0</v>
          </cell>
          <cell r="I169">
            <v>0</v>
          </cell>
          <cell r="J169">
            <v>1.8189894035458565E-12</v>
          </cell>
          <cell r="K169">
            <v>0</v>
          </cell>
          <cell r="L169">
            <v>0</v>
          </cell>
          <cell r="M169">
            <v>0</v>
          </cell>
          <cell r="N169">
            <v>-3470.044534248731</v>
          </cell>
          <cell r="O169">
            <v>2401.3628122052978</v>
          </cell>
          <cell r="P169">
            <v>-1864.9972889796315</v>
          </cell>
          <cell r="Q169">
            <v>-376.84541096437164</v>
          </cell>
          <cell r="R169">
            <v>-613.10852322048731</v>
          </cell>
          <cell r="S169">
            <v>-105.74363258115341</v>
          </cell>
          <cell r="T169">
            <v>239.57807311655461</v>
          </cell>
          <cell r="U169">
            <v>118.25412742644525</v>
          </cell>
          <cell r="V169">
            <v>118.26050158995892</v>
          </cell>
          <cell r="W169">
            <v>118.25231618455314</v>
          </cell>
          <cell r="X169">
            <v>118.24839726563391</v>
          </cell>
          <cell r="Y169">
            <v>118.24839726563391</v>
          </cell>
          <cell r="Z169">
            <v>118.2511994052735</v>
          </cell>
          <cell r="AA169">
            <v>118.24702554581535</v>
          </cell>
        </row>
        <row r="170">
          <cell r="B170" t="str">
            <v>Somatoria com Projeto Original</v>
          </cell>
          <cell r="F170">
            <v>-934.65049856871076</v>
          </cell>
          <cell r="G170">
            <v>0.18546570303586915</v>
          </cell>
          <cell r="H170">
            <v>-36347.961760615988</v>
          </cell>
          <cell r="I170">
            <v>-5585.5403999999999</v>
          </cell>
          <cell r="J170">
            <v>-30191.959935000006</v>
          </cell>
          <cell r="K170">
            <v>-24719.396564999988</v>
          </cell>
          <cell r="L170">
            <v>-11320.944255</v>
          </cell>
          <cell r="M170">
            <v>7227.1481750000048</v>
          </cell>
          <cell r="N170">
            <v>22764.321090751262</v>
          </cell>
          <cell r="O170">
            <v>31708.260052205304</v>
          </cell>
          <cell r="P170">
            <v>34942.032426020363</v>
          </cell>
          <cell r="Q170">
            <v>21573.364969035636</v>
          </cell>
          <cell r="R170">
            <v>39951.09697677951</v>
          </cell>
          <cell r="S170">
            <v>46655.488322418838</v>
          </cell>
          <cell r="T170">
            <v>49799.929153116565</v>
          </cell>
          <cell r="U170">
            <v>53314.489712426439</v>
          </cell>
          <cell r="V170">
            <v>54305.298431589959</v>
          </cell>
          <cell r="W170">
            <v>53545.003851184541</v>
          </cell>
          <cell r="X170">
            <v>55244.008997265628</v>
          </cell>
          <cell r="Y170">
            <v>58806.762422265623</v>
          </cell>
          <cell r="Z170">
            <v>63202.967489405266</v>
          </cell>
          <cell r="AA170">
            <v>69815.070625545806</v>
          </cell>
        </row>
        <row r="171">
          <cell r="B171" t="str">
            <v>Desconto Antec. SP-340 - Ônus Fixo</v>
          </cell>
        </row>
        <row r="172">
          <cell r="B172" t="str">
            <v>Fluxo de Caixa do Fator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811.35713150764991</v>
          </cell>
          <cell r="P172">
            <v>1390.8979397273997</v>
          </cell>
          <cell r="Q172">
            <v>811.35713150764991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</row>
        <row r="173">
          <cell r="B173" t="str">
            <v>Somatoria com Projeto Original</v>
          </cell>
          <cell r="F173">
            <v>648.58147454830078</v>
          </cell>
          <cell r="G173">
            <v>0.18832422896592715</v>
          </cell>
          <cell r="H173">
            <v>-36347.961760615988</v>
          </cell>
          <cell r="I173">
            <v>-5585.5403999999999</v>
          </cell>
          <cell r="J173">
            <v>-30191.959935000006</v>
          </cell>
          <cell r="K173">
            <v>-24719.396564999988</v>
          </cell>
          <cell r="L173">
            <v>-11320.944255</v>
          </cell>
          <cell r="M173">
            <v>7227.1481750000048</v>
          </cell>
          <cell r="N173">
            <v>26234.365624999991</v>
          </cell>
          <cell r="O173">
            <v>30118.254371507657</v>
          </cell>
          <cell r="P173">
            <v>38197.927654727398</v>
          </cell>
          <cell r="Q173">
            <v>22761.567511507659</v>
          </cell>
          <cell r="R173">
            <v>40564.205499999996</v>
          </cell>
          <cell r="S173">
            <v>46761.231954999988</v>
          </cell>
          <cell r="T173">
            <v>49560.351080000008</v>
          </cell>
          <cell r="U173">
            <v>53196.235584999995</v>
          </cell>
          <cell r="V173">
            <v>54187.037929999999</v>
          </cell>
          <cell r="W173">
            <v>53426.751534999989</v>
          </cell>
          <cell r="X173">
            <v>55125.760599999994</v>
          </cell>
          <cell r="Y173">
            <v>58688.514024999989</v>
          </cell>
          <cell r="Z173">
            <v>63084.716289999989</v>
          </cell>
          <cell r="AA173">
            <v>69696.823599999989</v>
          </cell>
        </row>
        <row r="174">
          <cell r="B174" t="str">
            <v>6º Adequação de Investimentos</v>
          </cell>
        </row>
        <row r="175">
          <cell r="B175" t="str">
            <v>Fluxo de Caixa do Fator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655.34113076923074</v>
          </cell>
          <cell r="P175">
            <v>-1019.4051692307693</v>
          </cell>
          <cell r="Q175">
            <v>-336.25676923076986</v>
          </cell>
          <cell r="R175">
            <v>22.023230769230793</v>
          </cell>
          <cell r="S175">
            <v>22.023230769230793</v>
          </cell>
          <cell r="T175">
            <v>22.023230769230793</v>
          </cell>
          <cell r="U175">
            <v>22.023230769230793</v>
          </cell>
          <cell r="V175">
            <v>22.023230769230793</v>
          </cell>
          <cell r="W175">
            <v>22.023230769230793</v>
          </cell>
          <cell r="X175">
            <v>22.023230769230793</v>
          </cell>
          <cell r="Y175">
            <v>22.023230769230793</v>
          </cell>
          <cell r="Z175">
            <v>22.023230769230793</v>
          </cell>
          <cell r="AA175">
            <v>22.023230769230793</v>
          </cell>
        </row>
        <row r="176">
          <cell r="B176" t="str">
            <v>Somatoria com Projeto Original</v>
          </cell>
          <cell r="F176">
            <v>-94.66807578594694</v>
          </cell>
          <cell r="G176">
            <v>0.18698144984267806</v>
          </cell>
          <cell r="H176">
            <v>-36347.961760615988</v>
          </cell>
          <cell r="I176">
            <v>-5585.5403999999999</v>
          </cell>
          <cell r="J176">
            <v>-30191.959935000006</v>
          </cell>
          <cell r="K176">
            <v>-24719.396564999988</v>
          </cell>
          <cell r="L176">
            <v>-11320.944255</v>
          </cell>
          <cell r="M176">
            <v>7227.1481750000048</v>
          </cell>
          <cell r="N176">
            <v>26234.365624999991</v>
          </cell>
          <cell r="O176">
            <v>29962.238370769235</v>
          </cell>
          <cell r="P176">
            <v>35787.624545769228</v>
          </cell>
          <cell r="Q176">
            <v>21613.953610769237</v>
          </cell>
          <cell r="R176">
            <v>40586.228730769224</v>
          </cell>
          <cell r="S176">
            <v>46783.255185769216</v>
          </cell>
          <cell r="T176">
            <v>49582.374310769235</v>
          </cell>
          <cell r="U176">
            <v>53218.258815769223</v>
          </cell>
          <cell r="V176">
            <v>54209.061160769226</v>
          </cell>
          <cell r="W176">
            <v>53448.774765769216</v>
          </cell>
          <cell r="X176">
            <v>55147.783830769222</v>
          </cell>
          <cell r="Y176">
            <v>58710.537255769217</v>
          </cell>
          <cell r="Z176">
            <v>63106.739520769217</v>
          </cell>
          <cell r="AA176">
            <v>69718.846830769224</v>
          </cell>
        </row>
        <row r="177">
          <cell r="B177" t="str">
            <v>7º Adequação de Investimentos</v>
          </cell>
        </row>
        <row r="178">
          <cell r="B178" t="str">
            <v>Fluxo de Caixa do Fator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-97.438140000000047</v>
          </cell>
          <cell r="N178">
            <v>-64.566561428571589</v>
          </cell>
          <cell r="O178">
            <v>270.77008472527461</v>
          </cell>
          <cell r="P178">
            <v>1696.1771347252748</v>
          </cell>
          <cell r="Q178">
            <v>-4091.6214652747253</v>
          </cell>
          <cell r="R178">
            <v>-1915.5345252747252</v>
          </cell>
          <cell r="S178">
            <v>-5399.601991941392</v>
          </cell>
          <cell r="T178">
            <v>-19.983479441392035</v>
          </cell>
          <cell r="U178">
            <v>-1.6651794413920697</v>
          </cell>
          <cell r="V178">
            <v>386.90482055860792</v>
          </cell>
          <cell r="W178">
            <v>386.90482055860792</v>
          </cell>
          <cell r="X178">
            <v>386.90482055860792</v>
          </cell>
          <cell r="Y178">
            <v>386.89592055860777</v>
          </cell>
          <cell r="Z178">
            <v>386.90592055860799</v>
          </cell>
          <cell r="AA178">
            <v>386.90592055860799</v>
          </cell>
        </row>
        <row r="179">
          <cell r="B179" t="str">
            <v>Somatoria com Projeto Original</v>
          </cell>
          <cell r="F179">
            <v>-1220.6388098121997</v>
          </cell>
          <cell r="G179">
            <v>0.18493538238564791</v>
          </cell>
          <cell r="H179">
            <v>-36347.961760615988</v>
          </cell>
          <cell r="I179">
            <v>-5585.5403999999999</v>
          </cell>
          <cell r="J179">
            <v>-30191.959935000006</v>
          </cell>
          <cell r="K179">
            <v>-24719.396564999988</v>
          </cell>
          <cell r="L179">
            <v>-11320.944255</v>
          </cell>
          <cell r="M179">
            <v>7129.7100350000046</v>
          </cell>
          <cell r="N179">
            <v>26169.79906357142</v>
          </cell>
          <cell r="O179">
            <v>29577.66732472528</v>
          </cell>
          <cell r="P179">
            <v>38503.206849725269</v>
          </cell>
          <cell r="Q179">
            <v>17858.588914725282</v>
          </cell>
          <cell r="R179">
            <v>38648.670974725268</v>
          </cell>
          <cell r="S179">
            <v>41361.6299630586</v>
          </cell>
          <cell r="T179">
            <v>49540.367600558617</v>
          </cell>
          <cell r="U179">
            <v>53194.570405558603</v>
          </cell>
          <cell r="V179">
            <v>54573.942750558606</v>
          </cell>
          <cell r="W179">
            <v>53813.656355558596</v>
          </cell>
          <cell r="X179">
            <v>55512.665420558602</v>
          </cell>
          <cell r="Y179">
            <v>59075.409945558597</v>
          </cell>
          <cell r="Z179">
            <v>63471.622210558598</v>
          </cell>
          <cell r="AA179">
            <v>70083.729520558598</v>
          </cell>
        </row>
        <row r="180">
          <cell r="B180" t="str">
            <v>Desconto do Ônus Fixo</v>
          </cell>
        </row>
        <row r="181">
          <cell r="B181" t="str">
            <v>Fluxo de Caixa do Fator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1019.4753499999999</v>
          </cell>
          <cell r="R181">
            <v>3077.1894000000002</v>
          </cell>
          <cell r="S181">
            <v>3077.1894000000002</v>
          </cell>
          <cell r="T181">
            <v>3077.1894000000002</v>
          </cell>
          <cell r="U181">
            <v>3077.1894000000002</v>
          </cell>
          <cell r="V181">
            <v>3077.1894000000002</v>
          </cell>
          <cell r="W181">
            <v>3077.1894000000002</v>
          </cell>
          <cell r="X181">
            <v>3077.1894000000002</v>
          </cell>
          <cell r="Y181">
            <v>3077.1894000000002</v>
          </cell>
          <cell r="Z181">
            <v>3077.1894000000002</v>
          </cell>
          <cell r="AA181">
            <v>3077.1894000000002</v>
          </cell>
        </row>
        <row r="182">
          <cell r="B182" t="str">
            <v>Somatoria com Projeto Original</v>
          </cell>
          <cell r="F182">
            <v>2608.7483278709774</v>
          </cell>
          <cell r="G182">
            <v>0.19176683911033335</v>
          </cell>
          <cell r="H182">
            <v>-36347.961760615988</v>
          </cell>
          <cell r="I182">
            <v>-5585.5403999999999</v>
          </cell>
          <cell r="J182">
            <v>-30191.959935000006</v>
          </cell>
          <cell r="K182">
            <v>-24719.396564999988</v>
          </cell>
          <cell r="L182">
            <v>-11320.944255</v>
          </cell>
          <cell r="M182">
            <v>7227.1481750000048</v>
          </cell>
          <cell r="N182">
            <v>26234.365624999991</v>
          </cell>
          <cell r="O182">
            <v>29306.897240000006</v>
          </cell>
          <cell r="P182">
            <v>36807.029714999997</v>
          </cell>
          <cell r="Q182">
            <v>22969.685730000008</v>
          </cell>
          <cell r="R182">
            <v>43641.394899999999</v>
          </cell>
          <cell r="S182">
            <v>49838.421354999991</v>
          </cell>
          <cell r="T182">
            <v>52637.540480000011</v>
          </cell>
          <cell r="U182">
            <v>56273.424984999998</v>
          </cell>
          <cell r="V182">
            <v>57264.227330000002</v>
          </cell>
          <cell r="W182">
            <v>56503.940934999991</v>
          </cell>
          <cell r="X182">
            <v>58202.95</v>
          </cell>
          <cell r="Y182">
            <v>61765.703424999992</v>
          </cell>
          <cell r="Z182">
            <v>66161.905689999985</v>
          </cell>
          <cell r="AA182">
            <v>72774.012999999992</v>
          </cell>
        </row>
        <row r="183">
          <cell r="B183" t="str">
            <v>(=)TOTAL GERAL</v>
          </cell>
        </row>
        <row r="184">
          <cell r="B184" t="str">
            <v>Fluxo de Caixa do Fator</v>
          </cell>
          <cell r="H184">
            <v>16900.045556894096</v>
          </cell>
          <cell r="I184">
            <v>-16453.601862387037</v>
          </cell>
          <cell r="J184">
            <v>3404.3374123546291</v>
          </cell>
          <cell r="K184">
            <v>3111.5236441516236</v>
          </cell>
          <cell r="L184">
            <v>21811.668302874423</v>
          </cell>
          <cell r="M184">
            <v>4309.6508781755438</v>
          </cell>
          <cell r="N184">
            <v>-14276.985166551245</v>
          </cell>
          <cell r="O184">
            <v>-14570.911110262856</v>
          </cell>
          <cell r="P184">
            <v>-17236.505423458973</v>
          </cell>
          <cell r="Q184">
            <v>-18149.2147099951</v>
          </cell>
          <cell r="R184">
            <v>-14130.447629078291</v>
          </cell>
          <cell r="S184">
            <v>-14065.393111725494</v>
          </cell>
          <cell r="T184">
            <v>-10312.6107749328</v>
          </cell>
          <cell r="U184">
            <v>-6070.0110344828381</v>
          </cell>
          <cell r="V184">
            <v>-3471.8820645441319</v>
          </cell>
          <cell r="W184">
            <v>720.42085693998479</v>
          </cell>
          <cell r="X184">
            <v>871.08646543630539</v>
          </cell>
          <cell r="Y184">
            <v>593.62510140421227</v>
          </cell>
          <cell r="Z184">
            <v>-475.09142948473982</v>
          </cell>
          <cell r="AA184">
            <v>-6440.3269214780148</v>
          </cell>
        </row>
        <row r="185">
          <cell r="B185" t="str">
            <v>Somatoria com Projeto Original</v>
          </cell>
          <cell r="F185">
            <v>-3947.251206635683</v>
          </cell>
          <cell r="G185">
            <v>0.17863707739599149</v>
          </cell>
          <cell r="H185">
            <v>-19447.916203721892</v>
          </cell>
          <cell r="I185">
            <v>-22039.142262387038</v>
          </cell>
          <cell r="J185">
            <v>-26787.622522645375</v>
          </cell>
          <cell r="K185">
            <v>-21607.872920848364</v>
          </cell>
          <cell r="L185">
            <v>10490.724047874422</v>
          </cell>
          <cell r="M185">
            <v>11536.799053175549</v>
          </cell>
          <cell r="N185">
            <v>11957.380458448746</v>
          </cell>
          <cell r="O185">
            <v>14735.98612973715</v>
          </cell>
          <cell r="P185">
            <v>19570.524291541024</v>
          </cell>
          <cell r="Q185">
            <v>3800.9956700049079</v>
          </cell>
          <cell r="R185">
            <v>26433.757870921705</v>
          </cell>
          <cell r="S185">
            <v>32695.838843274494</v>
          </cell>
          <cell r="T185">
            <v>39247.740305067207</v>
          </cell>
          <cell r="U185">
            <v>47126.22455051716</v>
          </cell>
          <cell r="V185">
            <v>50715.155865455868</v>
          </cell>
          <cell r="W185">
            <v>54147.172391939974</v>
          </cell>
          <cell r="X185">
            <v>55996.847065436297</v>
          </cell>
          <cell r="Y185">
            <v>59282.139126404203</v>
          </cell>
          <cell r="Z185">
            <v>62609.62486051525</v>
          </cell>
          <cell r="AA185">
            <v>63256.496678521973</v>
          </cell>
        </row>
        <row r="186">
          <cell r="B186" t="str">
            <v>(a) efeitos de cada fator de desequilibrio no fluxo de caixa e na taxa interna de retorno do projeto original</v>
          </cell>
        </row>
        <row r="188">
          <cell r="B188" t="str">
            <v>DEMONSTRATIVO DE RESULTADOS COM FATORES DE DESEQUILIBRIO NO PERIODO CONTRATUAL (MIlhares de Reais)</v>
          </cell>
        </row>
        <row r="190">
          <cell r="B190" t="str">
            <v>DISCRIMINAÇÃO</v>
          </cell>
          <cell r="G190">
            <v>1</v>
          </cell>
          <cell r="H190">
            <v>2</v>
          </cell>
          <cell r="I190">
            <v>3</v>
          </cell>
          <cell r="J190">
            <v>4</v>
          </cell>
          <cell r="K190">
            <v>5</v>
          </cell>
          <cell r="L190">
            <v>6</v>
          </cell>
          <cell r="M190">
            <v>7</v>
          </cell>
          <cell r="N190">
            <v>8</v>
          </cell>
          <cell r="O190">
            <v>9</v>
          </cell>
          <cell r="P190">
            <v>10</v>
          </cell>
          <cell r="Q190">
            <v>11</v>
          </cell>
          <cell r="R190">
            <v>12</v>
          </cell>
          <cell r="S190">
            <v>13</v>
          </cell>
          <cell r="T190">
            <v>14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19</v>
          </cell>
          <cell r="Z190">
            <v>20</v>
          </cell>
          <cell r="AA190" t="str">
            <v>TOTAL</v>
          </cell>
        </row>
        <row r="191">
          <cell r="B191" t="str">
            <v>1 -  RECEITA BRUTA    (1.1)</v>
          </cell>
          <cell r="G191">
            <v>45225.590166399845</v>
          </cell>
          <cell r="H191">
            <v>65191.528684683908</v>
          </cell>
          <cell r="I191">
            <v>68157.425197073477</v>
          </cell>
          <cell r="J191">
            <v>71177.810929603162</v>
          </cell>
          <cell r="K191">
            <v>78341.458236826322</v>
          </cell>
          <cell r="L191">
            <v>77806.692738306912</v>
          </cell>
          <cell r="M191">
            <v>85891.863778649742</v>
          </cell>
          <cell r="N191">
            <v>98407.794618329179</v>
          </cell>
          <cell r="O191">
            <v>102424.55413390552</v>
          </cell>
          <cell r="P191">
            <v>105923.81972479667</v>
          </cell>
          <cell r="Q191">
            <v>109449.79188343475</v>
          </cell>
          <cell r="R191">
            <v>112903.54484083348</v>
          </cell>
          <cell r="S191">
            <v>116348.18537449437</v>
          </cell>
          <cell r="T191">
            <v>119784.44945203738</v>
          </cell>
          <cell r="U191">
            <v>123192.10959128066</v>
          </cell>
          <cell r="V191">
            <v>126574.10344612873</v>
          </cell>
          <cell r="W191">
            <v>129913.27057359819</v>
          </cell>
          <cell r="X191">
            <v>133198.22003295869</v>
          </cell>
          <cell r="Y191">
            <v>136426.24482006804</v>
          </cell>
          <cell r="Z191">
            <v>139586.84809754303</v>
          </cell>
          <cell r="AA191">
            <v>2045925.306320952</v>
          </cell>
        </row>
        <row r="192">
          <cell r="B192" t="str">
            <v>1.1 - Operacionais    (1.1.1 + 1.1.2)</v>
          </cell>
          <cell r="G192">
            <v>45225.590166399845</v>
          </cell>
          <cell r="H192">
            <v>65191.528684683908</v>
          </cell>
          <cell r="I192">
            <v>68157.425197073477</v>
          </cell>
          <cell r="J192">
            <v>71177.810929603162</v>
          </cell>
          <cell r="K192">
            <v>78341.458236826322</v>
          </cell>
          <cell r="L192">
            <v>77806.692738306912</v>
          </cell>
          <cell r="M192">
            <v>85891.863778649742</v>
          </cell>
          <cell r="N192">
            <v>98407.794618329179</v>
          </cell>
          <cell r="O192">
            <v>102424.55413390552</v>
          </cell>
          <cell r="P192">
            <v>105923.81972479667</v>
          </cell>
          <cell r="Q192">
            <v>109449.79188343475</v>
          </cell>
          <cell r="R192">
            <v>112903.54484083348</v>
          </cell>
          <cell r="S192">
            <v>116348.18537449437</v>
          </cell>
          <cell r="T192">
            <v>119784.44945203738</v>
          </cell>
          <cell r="U192">
            <v>123192.10959128066</v>
          </cell>
          <cell r="V192">
            <v>126574.10344612873</v>
          </cell>
          <cell r="W192">
            <v>129913.27057359819</v>
          </cell>
          <cell r="X192">
            <v>133198.22003295869</v>
          </cell>
          <cell r="Y192">
            <v>136426.24482006804</v>
          </cell>
          <cell r="Z192">
            <v>139586.84809754303</v>
          </cell>
          <cell r="AA192">
            <v>2045925.306320952</v>
          </cell>
        </row>
        <row r="193">
          <cell r="B193" t="str">
            <v>1.1.1 - Receitas de  Pedágios    (Transp. Qd.2.1.1.2)</v>
          </cell>
          <cell r="G193">
            <v>45106.588082191774</v>
          </cell>
          <cell r="H193">
            <v>65023.528335370058</v>
          </cell>
          <cell r="I193">
            <v>67981.420470797922</v>
          </cell>
          <cell r="J193">
            <v>70993.83225887295</v>
          </cell>
          <cell r="K193">
            <v>78137.455731207097</v>
          </cell>
          <cell r="L193">
            <v>77594.692763306026</v>
          </cell>
          <cell r="M193">
            <v>84572.914255846626</v>
          </cell>
          <cell r="N193">
            <v>93797.999739954568</v>
          </cell>
          <cell r="O193">
            <v>97806.738500326392</v>
          </cell>
          <cell r="P193">
            <v>100307.78280284526</v>
          </cell>
          <cell r="Q193">
            <v>102457.06539173654</v>
          </cell>
          <cell r="R193">
            <v>105901.82062207442</v>
          </cell>
          <cell r="S193">
            <v>109337.44496931664</v>
          </cell>
          <cell r="T193">
            <v>112764.72106258676</v>
          </cell>
          <cell r="U193">
            <v>116163.3810768913</v>
          </cell>
          <cell r="V193">
            <v>119536.36500167643</v>
          </cell>
          <cell r="W193">
            <v>122866.54286028015</v>
          </cell>
          <cell r="X193">
            <v>126143.50648625659</v>
          </cell>
          <cell r="Y193">
            <v>129363.51765335015</v>
          </cell>
          <cell r="Z193">
            <v>132515.12673625132</v>
          </cell>
          <cell r="AA193">
            <v>1958372.4448011389</v>
          </cell>
        </row>
        <row r="194">
          <cell r="B194" t="str">
            <v>1.1.2 - Outras Receitas Operacionais    (calculado 2.1.2.)</v>
          </cell>
          <cell r="G194">
            <v>119.00208420806717</v>
          </cell>
          <cell r="H194">
            <v>168.00034931384781</v>
          </cell>
          <cell r="I194">
            <v>176.00472627555732</v>
          </cell>
          <cell r="J194">
            <v>183.97867073021396</v>
          </cell>
          <cell r="K194">
            <v>204.00250561921959</v>
          </cell>
          <cell r="L194">
            <v>211.9999750008844</v>
          </cell>
          <cell r="M194">
            <v>1318.949522803114</v>
          </cell>
          <cell r="N194">
            <v>4609.7948783746151</v>
          </cell>
          <cell r="O194">
            <v>4617.8156335791246</v>
          </cell>
          <cell r="P194">
            <v>5616.0369219514068</v>
          </cell>
          <cell r="Q194">
            <v>6992.7264916982058</v>
          </cell>
          <cell r="R194">
            <v>7001.7242187590637</v>
          </cell>
          <cell r="S194">
            <v>7010.7404051777285</v>
          </cell>
          <cell r="T194">
            <v>7019.7283894506318</v>
          </cell>
          <cell r="U194">
            <v>7028.7285143893732</v>
          </cell>
          <cell r="V194">
            <v>7037.7384444523013</v>
          </cell>
          <cell r="W194">
            <v>7046.7277133180378</v>
          </cell>
          <cell r="X194">
            <v>7054.713546702098</v>
          </cell>
          <cell r="Y194">
            <v>7062.7271667178757</v>
          </cell>
          <cell r="Z194">
            <v>7071.721361291713</v>
          </cell>
          <cell r="AA194">
            <v>87552.861519813072</v>
          </cell>
        </row>
        <row r="195">
          <cell r="B195" t="str">
            <v>2 -  DEDUÇÕES DA RECEITA    (2.1)</v>
          </cell>
          <cell r="G195">
            <v>1273.9479686304855</v>
          </cell>
          <cell r="H195">
            <v>2478.7046864174235</v>
          </cell>
          <cell r="I195">
            <v>3685.6856023138653</v>
          </cell>
          <cell r="J195">
            <v>6210.1200595145401</v>
          </cell>
          <cell r="K195">
            <v>6883.5197101766971</v>
          </cell>
          <cell r="L195">
            <v>7473.4231479569289</v>
          </cell>
          <cell r="M195">
            <v>8107.0096303780147</v>
          </cell>
          <cell r="N195">
            <v>8233.7810137399756</v>
          </cell>
          <cell r="O195">
            <v>8555.7769181981021</v>
          </cell>
          <cell r="P195">
            <v>8827.9992219952692</v>
          </cell>
          <cell r="Q195">
            <v>9129.0490619242028</v>
          </cell>
          <cell r="R195">
            <v>9427.3758489114971</v>
          </cell>
          <cell r="S195">
            <v>9724.6952276276152</v>
          </cell>
          <cell r="T195">
            <v>10021.625921802113</v>
          </cell>
          <cell r="U195">
            <v>10315.936972966743</v>
          </cell>
          <cell r="V195">
            <v>10607.900242648426</v>
          </cell>
          <cell r="W195">
            <v>10896.428041122859</v>
          </cell>
          <cell r="X195">
            <v>11180.369314107544</v>
          </cell>
          <cell r="Y195">
            <v>11472.473588494573</v>
          </cell>
          <cell r="Z195">
            <v>11793.667806559963</v>
          </cell>
          <cell r="AA195">
            <v>166299.48998548681</v>
          </cell>
        </row>
        <row r="196">
          <cell r="B196" t="str">
            <v>2.1 - Tributos sobre Faturamento    (2.1.1+ .... + 2.1.4)</v>
          </cell>
          <cell r="G196">
            <v>1273.9479686304855</v>
          </cell>
          <cell r="H196">
            <v>2478.7046864174235</v>
          </cell>
          <cell r="I196">
            <v>3685.6856023138653</v>
          </cell>
          <cell r="J196">
            <v>6210.1200595145401</v>
          </cell>
          <cell r="K196">
            <v>6883.5197101766971</v>
          </cell>
          <cell r="L196">
            <v>7473.4231479569289</v>
          </cell>
          <cell r="M196">
            <v>8107.0096303780147</v>
          </cell>
          <cell r="N196">
            <v>8233.7810137399756</v>
          </cell>
          <cell r="O196">
            <v>8555.7769181981021</v>
          </cell>
          <cell r="P196">
            <v>8827.9992219952692</v>
          </cell>
          <cell r="Q196">
            <v>9129.0490619242028</v>
          </cell>
          <cell r="R196">
            <v>9427.3758489114971</v>
          </cell>
          <cell r="S196">
            <v>9724.6952276276152</v>
          </cell>
          <cell r="T196">
            <v>10021.625921802113</v>
          </cell>
          <cell r="U196">
            <v>10315.936972966743</v>
          </cell>
          <cell r="V196">
            <v>10607.900242648426</v>
          </cell>
          <cell r="W196">
            <v>10896.428041122859</v>
          </cell>
          <cell r="X196">
            <v>11180.369314107544</v>
          </cell>
          <cell r="Y196">
            <v>11472.473588494573</v>
          </cell>
          <cell r="Z196">
            <v>11793.667806559963</v>
          </cell>
          <cell r="AA196">
            <v>166299.48998548681</v>
          </cell>
        </row>
        <row r="197">
          <cell r="B197" t="str">
            <v>2.1.1 - I.S.S    (transp. Qd  1.3.)</v>
          </cell>
          <cell r="G197">
            <v>9.5233750570059783E-2</v>
          </cell>
          <cell r="H197">
            <v>94.474307919599596</v>
          </cell>
          <cell r="I197">
            <v>1125.4885098834388</v>
          </cell>
          <cell r="J197">
            <v>3549.7273672913261</v>
          </cell>
          <cell r="K197">
            <v>3906.864135541527</v>
          </cell>
          <cell r="L197">
            <v>3879.7157857243733</v>
          </cell>
          <cell r="M197">
            <v>4228.6556294452803</v>
          </cell>
          <cell r="N197">
            <v>4625.0995939547065</v>
          </cell>
          <cell r="O197">
            <v>4779.0852736463421</v>
          </cell>
          <cell r="P197">
            <v>4950.5247700362233</v>
          </cell>
          <cell r="Q197">
            <v>5122.8674032018862</v>
          </cell>
          <cell r="R197">
            <v>5295.1230845147338</v>
          </cell>
          <cell r="S197">
            <v>5466.7780456164164</v>
          </cell>
          <cell r="T197">
            <v>5638.2368808033243</v>
          </cell>
          <cell r="U197">
            <v>5808.1688381349613</v>
          </cell>
          <cell r="V197">
            <v>5976.7291314153181</v>
          </cell>
          <cell r="W197">
            <v>6143.3343224257733</v>
          </cell>
          <cell r="X197">
            <v>6307.3180984776391</v>
          </cell>
          <cell r="Y197">
            <v>6468.1888893353362</v>
          </cell>
          <cell r="Z197">
            <v>6625.8280497186261</v>
          </cell>
          <cell r="AA197">
            <v>89992.303350837392</v>
          </cell>
        </row>
        <row r="198">
          <cell r="B198" t="str">
            <v>2.1.2 - Cofins    (transp. Qd 1.3.)</v>
          </cell>
          <cell r="G198">
            <v>979.88639879831646</v>
          </cell>
          <cell r="H198">
            <v>1959.6411570473786</v>
          </cell>
          <cell r="I198">
            <v>2104.2682086494488</v>
          </cell>
          <cell r="J198">
            <v>2186.6393411807931</v>
          </cell>
          <cell r="K198">
            <v>2356.7649071632495</v>
          </cell>
          <cell r="L198">
            <v>2757.6582645631152</v>
          </cell>
          <cell r="M198">
            <v>3220.5924446830436</v>
          </cell>
          <cell r="N198">
            <v>2966.0474497661294</v>
          </cell>
          <cell r="O198">
            <v>3104.1232276813744</v>
          </cell>
          <cell r="P198">
            <v>3186.9650887478683</v>
          </cell>
          <cell r="Q198">
            <v>3292.7534764799916</v>
          </cell>
          <cell r="R198">
            <v>3396.3751879313459</v>
          </cell>
          <cell r="S198">
            <v>3499.649442076985</v>
          </cell>
          <cell r="T198">
            <v>3602.7855845605468</v>
          </cell>
          <cell r="U198">
            <v>3705.0148874884585</v>
          </cell>
          <cell r="V198">
            <v>3806.4349038332707</v>
          </cell>
          <cell r="W198">
            <v>3906.6529249686969</v>
          </cell>
          <cell r="X198">
            <v>4005.2582504156717</v>
          </cell>
          <cell r="Y198">
            <v>4113.1116578287947</v>
          </cell>
          <cell r="Z198">
            <v>4247.5446142073069</v>
          </cell>
          <cell r="AA198">
            <v>62398.167418071782</v>
          </cell>
        </row>
        <row r="199">
          <cell r="B199" t="str">
            <v>2.1.3 - Pis / Pasep    (transp. Qd 1.3.)</v>
          </cell>
          <cell r="G199">
            <v>293.96633608159897</v>
          </cell>
          <cell r="H199">
            <v>424.58922145044545</v>
          </cell>
          <cell r="I199">
            <v>455.92888378097757</v>
          </cell>
          <cell r="J199">
            <v>473.75335104242055</v>
          </cell>
          <cell r="K199">
            <v>619.89066747192032</v>
          </cell>
          <cell r="L199">
            <v>836.0490976694407</v>
          </cell>
          <cell r="M199">
            <v>657.76155624969124</v>
          </cell>
          <cell r="N199">
            <v>642.6339700191395</v>
          </cell>
          <cell r="O199">
            <v>672.56841687038582</v>
          </cell>
          <cell r="P199">
            <v>690.50936321117808</v>
          </cell>
          <cell r="Q199">
            <v>713.42818224232576</v>
          </cell>
          <cell r="R199">
            <v>735.87757646541775</v>
          </cell>
          <cell r="S199">
            <v>758.26773993421341</v>
          </cell>
          <cell r="T199">
            <v>780.60345643824292</v>
          </cell>
          <cell r="U199">
            <v>802.75324734332446</v>
          </cell>
          <cell r="V199">
            <v>824.73620739983687</v>
          </cell>
          <cell r="W199">
            <v>846.44079372838814</v>
          </cell>
          <cell r="X199">
            <v>867.79296521423134</v>
          </cell>
          <cell r="Y199">
            <v>891.1730413304424</v>
          </cell>
          <cell r="Z199">
            <v>920.29514263403007</v>
          </cell>
          <cell r="AA199">
            <v>13909.019216577652</v>
          </cell>
        </row>
        <row r="200">
          <cell r="B200" t="str">
            <v>2.1.4 - CPMF    (transp Qd 1.3.)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</row>
        <row r="201">
          <cell r="B201" t="str">
            <v>3 -  RECEITA LIQUIDA    (1 - 2)</v>
          </cell>
          <cell r="G201">
            <v>43951.642197769361</v>
          </cell>
          <cell r="H201">
            <v>62712.823998266482</v>
          </cell>
          <cell r="I201">
            <v>64471.739594759609</v>
          </cell>
          <cell r="J201">
            <v>64967.69087008862</v>
          </cell>
          <cell r="K201">
            <v>71457.938526649625</v>
          </cell>
          <cell r="L201">
            <v>70333.269590349984</v>
          </cell>
          <cell r="M201">
            <v>77784.854148271726</v>
          </cell>
          <cell r="N201">
            <v>90174.0136045892</v>
          </cell>
          <cell r="O201">
            <v>93868.777215707421</v>
          </cell>
          <cell r="P201">
            <v>97095.820502801405</v>
          </cell>
          <cell r="Q201">
            <v>100320.74282151055</v>
          </cell>
          <cell r="R201">
            <v>103476.16899192198</v>
          </cell>
          <cell r="S201">
            <v>106623.49014686675</v>
          </cell>
          <cell r="T201">
            <v>109762.82353023527</v>
          </cell>
          <cell r="U201">
            <v>112876.17261831393</v>
          </cell>
          <cell r="V201">
            <v>115966.20320348031</v>
          </cell>
          <cell r="W201">
            <v>119016.84253247533</v>
          </cell>
          <cell r="X201">
            <v>122017.85071885114</v>
          </cell>
          <cell r="Y201">
            <v>124953.77123157347</v>
          </cell>
          <cell r="Z201">
            <v>127793.18029098306</v>
          </cell>
          <cell r="AA201">
            <v>1879625.8163354653</v>
          </cell>
        </row>
        <row r="202">
          <cell r="B202" t="str">
            <v>4 -  DESPESAS    (4.1)</v>
          </cell>
          <cell r="G202">
            <v>34282.39671824508</v>
          </cell>
          <cell r="H202">
            <v>40926.131563571231</v>
          </cell>
          <cell r="I202">
            <v>44920.068535952618</v>
          </cell>
          <cell r="J202">
            <v>48335.226602177216</v>
          </cell>
          <cell r="K202">
            <v>51724.087007701964</v>
          </cell>
          <cell r="L202">
            <v>52929.73732818896</v>
          </cell>
          <cell r="M202">
            <v>55235.798172900846</v>
          </cell>
          <cell r="N202">
            <v>60831.545035139119</v>
          </cell>
          <cell r="O202">
            <v>63533.89853329851</v>
          </cell>
          <cell r="P202">
            <v>66481.957424929657</v>
          </cell>
          <cell r="Q202">
            <v>66855.976807255327</v>
          </cell>
          <cell r="R202">
            <v>67079.534222289381</v>
          </cell>
          <cell r="S202">
            <v>68398.982600398303</v>
          </cell>
          <cell r="T202">
            <v>78935.287296417053</v>
          </cell>
          <cell r="U202">
            <v>62981.126712452082</v>
          </cell>
          <cell r="V202">
            <v>65466.103539704774</v>
          </cell>
          <cell r="W202">
            <v>67036.102538777559</v>
          </cell>
          <cell r="X202">
            <v>68769.72944049431</v>
          </cell>
          <cell r="Y202">
            <v>69860.108237685577</v>
          </cell>
          <cell r="Z202">
            <v>70790.199567520453</v>
          </cell>
          <cell r="AA202">
            <v>1205373.9978851003</v>
          </cell>
        </row>
        <row r="203">
          <cell r="B203" t="str">
            <v>4.1 - Operacionais    (4.1.1+ .... + 4.1.10)</v>
          </cell>
          <cell r="G203">
            <v>34282.39671824508</v>
          </cell>
          <cell r="H203">
            <v>40926.131563571231</v>
          </cell>
          <cell r="I203">
            <v>44920.068535952618</v>
          </cell>
          <cell r="J203">
            <v>48335.226602177216</v>
          </cell>
          <cell r="K203">
            <v>51724.087007701964</v>
          </cell>
          <cell r="L203">
            <v>52929.73732818896</v>
          </cell>
          <cell r="M203">
            <v>55235.798172900846</v>
          </cell>
          <cell r="N203">
            <v>60831.545035139119</v>
          </cell>
          <cell r="O203">
            <v>63533.89853329851</v>
          </cell>
          <cell r="P203">
            <v>66481.957424929657</v>
          </cell>
          <cell r="Q203">
            <v>66855.976807255327</v>
          </cell>
          <cell r="R203">
            <v>67079.534222289381</v>
          </cell>
          <cell r="S203">
            <v>68398.982600398303</v>
          </cell>
          <cell r="T203">
            <v>78935.287296417053</v>
          </cell>
          <cell r="U203">
            <v>62981.126712452082</v>
          </cell>
          <cell r="V203">
            <v>65466.103539704774</v>
          </cell>
          <cell r="W203">
            <v>67036.102538777559</v>
          </cell>
          <cell r="X203">
            <v>68769.72944049431</v>
          </cell>
          <cell r="Y203">
            <v>69860.108237685577</v>
          </cell>
          <cell r="Z203">
            <v>70790.199567520453</v>
          </cell>
          <cell r="AA203">
            <v>1205373.9978851003</v>
          </cell>
        </row>
        <row r="204">
          <cell r="B204" t="str">
            <v>4.1.1  -  Pessoal e Administradores    (Transp. Qd. 1.3.)</v>
          </cell>
          <cell r="G204">
            <v>9990</v>
          </cell>
          <cell r="H204">
            <v>19202</v>
          </cell>
          <cell r="I204">
            <v>19202</v>
          </cell>
          <cell r="J204">
            <v>19202</v>
          </cell>
          <cell r="K204">
            <v>19130.660100762907</v>
          </cell>
          <cell r="L204">
            <v>18864.07416150851</v>
          </cell>
          <cell r="M204">
            <v>19562.272160306587</v>
          </cell>
          <cell r="N204">
            <v>21257.895871673347</v>
          </cell>
          <cell r="O204">
            <v>21257.895871673347</v>
          </cell>
          <cell r="P204">
            <v>21257.895871673347</v>
          </cell>
          <cell r="Q204">
            <v>21257.895871673347</v>
          </cell>
          <cell r="R204">
            <v>21257.895871673347</v>
          </cell>
          <cell r="S204">
            <v>21257.895871673347</v>
          </cell>
          <cell r="T204">
            <v>21257.895871673347</v>
          </cell>
          <cell r="U204">
            <v>21257.895871673347</v>
          </cell>
          <cell r="V204">
            <v>21257.895871673347</v>
          </cell>
          <cell r="W204">
            <v>21256.91347014426</v>
          </cell>
          <cell r="X204">
            <v>21257.895871673347</v>
          </cell>
          <cell r="Y204">
            <v>21258.878273202434</v>
          </cell>
          <cell r="Z204">
            <v>21258.878273202434</v>
          </cell>
          <cell r="AA204">
            <v>401506.6351558608</v>
          </cell>
        </row>
        <row r="205">
          <cell r="B205" t="str">
            <v>4.1.2  -  Conservação de Rotina    (Transp. Qd. 1.3.)</v>
          </cell>
          <cell r="G205">
            <v>3346</v>
          </cell>
          <cell r="H205">
            <v>3150</v>
          </cell>
          <cell r="I205">
            <v>3150</v>
          </cell>
          <cell r="J205">
            <v>3150</v>
          </cell>
          <cell r="K205">
            <v>3129.8970448037585</v>
          </cell>
          <cell r="L205">
            <v>3006.1460437363903</v>
          </cell>
          <cell r="M205">
            <v>3134.1157392091836</v>
          </cell>
          <cell r="N205">
            <v>3525.9985143634544</v>
          </cell>
          <cell r="O205">
            <v>4838.4732271186431</v>
          </cell>
          <cell r="P205">
            <v>4838.3075671186498</v>
          </cell>
          <cell r="Q205">
            <v>4838.3072004519754</v>
          </cell>
          <cell r="R205">
            <v>3721.6537861072379</v>
          </cell>
          <cell r="S205">
            <v>3721.6066432501198</v>
          </cell>
          <cell r="T205">
            <v>3721.4955432501179</v>
          </cell>
          <cell r="U205">
            <v>3721.4968632501136</v>
          </cell>
          <cell r="V205">
            <v>5082.5730840754804</v>
          </cell>
          <cell r="W205">
            <v>5082.6819840754724</v>
          </cell>
          <cell r="X205">
            <v>5082.8486340754935</v>
          </cell>
          <cell r="Y205">
            <v>3969.5170529401776</v>
          </cell>
          <cell r="Z205">
            <v>3969.4575778208427</v>
          </cell>
          <cell r="AA205">
            <v>78180.576505647099</v>
          </cell>
        </row>
        <row r="206">
          <cell r="B206" t="str">
            <v>4.1.3  -  Consumo    (Transp. Qd. 1.3.)</v>
          </cell>
          <cell r="G206">
            <v>571</v>
          </cell>
          <cell r="H206">
            <v>1189</v>
          </cell>
          <cell r="I206">
            <v>1189</v>
          </cell>
          <cell r="J206">
            <v>1189</v>
          </cell>
          <cell r="K206">
            <v>1184.582588262009</v>
          </cell>
          <cell r="L206">
            <v>1168.0754180832007</v>
          </cell>
          <cell r="M206">
            <v>1221.1539637562776</v>
          </cell>
          <cell r="N206">
            <v>1350.0590032480359</v>
          </cell>
          <cell r="O206">
            <v>1350.0590032480359</v>
          </cell>
          <cell r="P206">
            <v>1350.0590032480359</v>
          </cell>
          <cell r="Q206">
            <v>1350.0590032480359</v>
          </cell>
          <cell r="R206">
            <v>1350.0590032480359</v>
          </cell>
          <cell r="S206">
            <v>1350.0590032480359</v>
          </cell>
          <cell r="T206">
            <v>1350.0590032480359</v>
          </cell>
          <cell r="U206">
            <v>1350.0590032480359</v>
          </cell>
          <cell r="V206">
            <v>1352.0238063062077</v>
          </cell>
          <cell r="W206">
            <v>1352.0238063062077</v>
          </cell>
          <cell r="X206">
            <v>1352.0238063062077</v>
          </cell>
          <cell r="Y206">
            <v>1352.0238063062077</v>
          </cell>
          <cell r="Z206">
            <v>1353.0062078352937</v>
          </cell>
          <cell r="AA206">
            <v>25273.385429145892</v>
          </cell>
        </row>
        <row r="207">
          <cell r="B207" t="str">
            <v>4.1.4  -  Transportes    (Transp. Qd. 1.3.)</v>
          </cell>
          <cell r="G207">
            <v>417</v>
          </cell>
          <cell r="H207">
            <v>1111</v>
          </cell>
          <cell r="I207">
            <v>1111</v>
          </cell>
          <cell r="J207">
            <v>1111</v>
          </cell>
          <cell r="K207">
            <v>1106.8723764163935</v>
          </cell>
          <cell r="L207">
            <v>1091.4480988144962</v>
          </cell>
          <cell r="M207">
            <v>1131.9907537590946</v>
          </cell>
          <cell r="N207">
            <v>1230.4514871959761</v>
          </cell>
          <cell r="O207">
            <v>1230.4514871959761</v>
          </cell>
          <cell r="P207">
            <v>1230.4514871959761</v>
          </cell>
          <cell r="Q207">
            <v>1230.4514871959761</v>
          </cell>
          <cell r="R207">
            <v>1230.4514871959761</v>
          </cell>
          <cell r="S207">
            <v>1230.4514871959761</v>
          </cell>
          <cell r="T207">
            <v>1230.4514871959761</v>
          </cell>
          <cell r="U207">
            <v>1231.4338887250619</v>
          </cell>
          <cell r="V207">
            <v>1231.4338887250619</v>
          </cell>
          <cell r="W207">
            <v>1231.4338887250619</v>
          </cell>
          <cell r="X207">
            <v>1231.4338887250619</v>
          </cell>
          <cell r="Y207">
            <v>1231.4338887250619</v>
          </cell>
          <cell r="Z207">
            <v>1231.4338887250619</v>
          </cell>
          <cell r="AA207">
            <v>23082.074971712198</v>
          </cell>
        </row>
        <row r="208">
          <cell r="B208" t="str">
            <v>4.1.5  -  Diversas    (Transp. Qd. 1.3.)</v>
          </cell>
          <cell r="G208">
            <v>178.40452068191715</v>
          </cell>
          <cell r="H208">
            <v>363.06917804059987</v>
          </cell>
          <cell r="I208">
            <v>381.00736624816597</v>
          </cell>
          <cell r="J208">
            <v>359.53180395132728</v>
          </cell>
          <cell r="K208">
            <v>364.17263145880213</v>
          </cell>
          <cell r="L208">
            <v>321.51536368231962</v>
          </cell>
          <cell r="M208">
            <v>286.43165500778235</v>
          </cell>
          <cell r="N208">
            <v>416.51506534289922</v>
          </cell>
          <cell r="O208">
            <v>417.87092927703861</v>
          </cell>
          <cell r="P208">
            <v>417.87092927703861</v>
          </cell>
          <cell r="Q208">
            <v>417.87092927703861</v>
          </cell>
          <cell r="R208">
            <v>417.87092927703861</v>
          </cell>
          <cell r="S208">
            <v>417.87092927703861</v>
          </cell>
          <cell r="T208">
            <v>417.87092927703861</v>
          </cell>
          <cell r="U208">
            <v>417.87092927703861</v>
          </cell>
          <cell r="V208">
            <v>417.87092927703861</v>
          </cell>
          <cell r="W208">
            <v>417.87092927703861</v>
          </cell>
          <cell r="X208">
            <v>417.87092927703861</v>
          </cell>
          <cell r="Y208">
            <v>417.87092927703861</v>
          </cell>
          <cell r="Z208">
            <v>417.87092927703861</v>
          </cell>
          <cell r="AA208">
            <v>7685.0987357382728</v>
          </cell>
        </row>
        <row r="209">
          <cell r="B209" t="str">
            <v>4.1.6  -  Depreciação/Amortização    (Transp. Qd. 1.3.)</v>
          </cell>
          <cell r="G209">
            <v>2458.2990173711678</v>
          </cell>
          <cell r="H209">
            <v>4195.5612783501074</v>
          </cell>
          <cell r="I209">
            <v>7690.9535947522427</v>
          </cell>
          <cell r="J209">
            <v>11108.565606097798</v>
          </cell>
          <cell r="K209">
            <v>14465.703496653307</v>
          </cell>
          <cell r="L209">
            <v>16602.889018342452</v>
          </cell>
          <cell r="M209">
            <v>17645.412630558734</v>
          </cell>
          <cell r="N209">
            <v>20112.454268010486</v>
          </cell>
          <cell r="O209">
            <v>21453.551883850592</v>
          </cell>
          <cell r="P209">
            <v>23989.938677528866</v>
          </cell>
          <cell r="Q209">
            <v>24519.969814322387</v>
          </cell>
          <cell r="R209">
            <v>25786.218188698651</v>
          </cell>
          <cell r="S209">
            <v>26983.256941811229</v>
          </cell>
          <cell r="T209">
            <v>37411.515032338895</v>
          </cell>
          <cell r="U209">
            <v>21303.331716872512</v>
          </cell>
          <cell r="V209">
            <v>22256.331837088728</v>
          </cell>
          <cell r="W209">
            <v>23688.331837088728</v>
          </cell>
          <cell r="X209">
            <v>25315.335170422059</v>
          </cell>
          <cell r="Y209">
            <v>27411.335752494135</v>
          </cell>
          <cell r="Z209">
            <v>28279.336973395035</v>
          </cell>
          <cell r="AA209">
            <v>402678.29273604811</v>
          </cell>
        </row>
        <row r="210">
          <cell r="B210" t="str">
            <v>4.1.7  -  Seguros    (transp. Qd 1.3.)</v>
          </cell>
          <cell r="G210">
            <v>1418.53</v>
          </cell>
          <cell r="H210">
            <v>1337.01</v>
          </cell>
          <cell r="I210">
            <v>1765.14</v>
          </cell>
          <cell r="J210">
            <v>1759.68</v>
          </cell>
          <cell r="K210">
            <v>1735.2</v>
          </cell>
          <cell r="L210">
            <v>1559.53</v>
          </cell>
          <cell r="M210">
            <v>1466.8663148473761</v>
          </cell>
          <cell r="N210">
            <v>1686.3879792459181</v>
          </cell>
          <cell r="O210">
            <v>1639.387556103746</v>
          </cell>
          <cell r="P210">
            <v>1965.6123042788611</v>
          </cell>
          <cell r="Q210">
            <v>1744.309686830409</v>
          </cell>
          <cell r="R210">
            <v>1735.3949224158885</v>
          </cell>
          <cell r="S210">
            <v>1771.3423349214295</v>
          </cell>
          <cell r="T210">
            <v>1792.6871880801395</v>
          </cell>
          <cell r="U210">
            <v>1858.1366421212497</v>
          </cell>
          <cell r="V210">
            <v>1941.9292741418885</v>
          </cell>
          <cell r="W210">
            <v>2000.0168157402813</v>
          </cell>
          <cell r="X210">
            <v>2027.5228873705466</v>
          </cell>
          <cell r="Y210">
            <v>2056.9417651758981</v>
          </cell>
          <cell r="Z210">
            <v>2041.9718068332193</v>
          </cell>
          <cell r="AA210">
            <v>35303.597478106851</v>
          </cell>
        </row>
        <row r="211">
          <cell r="B211" t="str">
            <v xml:space="preserve">4.1.8  -  Garantias  (transp. Qd 1.3.)  </v>
          </cell>
          <cell r="G211">
            <v>1175.8654751999998</v>
          </cell>
          <cell r="H211">
            <v>1129.73524664</v>
          </cell>
          <cell r="I211">
            <v>1093.2348190399998</v>
          </cell>
          <cell r="J211">
            <v>1027.1048642399999</v>
          </cell>
          <cell r="K211">
            <v>963.74502223999991</v>
          </cell>
          <cell r="L211">
            <v>909.16931143999989</v>
          </cell>
          <cell r="M211">
            <v>917.78904209631071</v>
          </cell>
          <cell r="N211">
            <v>1006.5390075091218</v>
          </cell>
          <cell r="O211">
            <v>980.46195081394865</v>
          </cell>
          <cell r="P211">
            <v>961.09699286498449</v>
          </cell>
          <cell r="Q211">
            <v>920.60905775311426</v>
          </cell>
          <cell r="R211">
            <v>899.87368844821117</v>
          </cell>
          <cell r="S211">
            <v>883.04382778629724</v>
          </cell>
          <cell r="T211">
            <v>866.76875779238276</v>
          </cell>
          <cell r="U211">
            <v>852.12850954628811</v>
          </cell>
          <cell r="V211">
            <v>835.81174503315594</v>
          </cell>
          <cell r="W211">
            <v>816.42169021256234</v>
          </cell>
          <cell r="X211">
            <v>795.84165165579157</v>
          </cell>
          <cell r="Y211">
            <v>776.30942496258967</v>
          </cell>
          <cell r="Z211">
            <v>757.62846750522317</v>
          </cell>
          <cell r="AA211">
            <v>18569.178552779984</v>
          </cell>
        </row>
        <row r="212">
          <cell r="B212" t="str">
            <v xml:space="preserve">4.1.9  -  Parc.Variável da Concessão   </v>
          </cell>
          <cell r="G212">
            <v>1356.7677049919953</v>
          </cell>
          <cell r="H212">
            <v>1955.7458605405172</v>
          </cell>
          <cell r="I212">
            <v>2044.7227559122041</v>
          </cell>
          <cell r="J212">
            <v>2135.3343278880948</v>
          </cell>
          <cell r="K212">
            <v>2350.2437471047892</v>
          </cell>
          <cell r="L212">
            <v>2334.200782149207</v>
          </cell>
          <cell r="M212">
            <v>2576.7559133594928</v>
          </cell>
          <cell r="N212">
            <v>2952.2338385498751</v>
          </cell>
          <cell r="O212">
            <v>3072.7366240171659</v>
          </cell>
          <cell r="P212">
            <v>3177.7145917438997</v>
          </cell>
          <cell r="Q212">
            <v>3283.4937565030423</v>
          </cell>
          <cell r="R212">
            <v>3387.106345225005</v>
          </cell>
          <cell r="S212">
            <v>3490.4455612348306</v>
          </cell>
          <cell r="T212">
            <v>3593.5334835611216</v>
          </cell>
          <cell r="U212">
            <v>3695.7632877384208</v>
          </cell>
          <cell r="V212">
            <v>3797.2231033838621</v>
          </cell>
          <cell r="W212">
            <v>3897.3981172079457</v>
          </cell>
          <cell r="X212">
            <v>3995.9466009887606</v>
          </cell>
          <cell r="Y212">
            <v>4092.7873446020412</v>
          </cell>
          <cell r="Z212">
            <v>4187.6054429262922</v>
          </cell>
          <cell r="AA212">
            <v>61377.759189628567</v>
          </cell>
        </row>
        <row r="213">
          <cell r="B213" t="str">
            <v xml:space="preserve">4.1.10 - Parcela Fixa da Concessão   </v>
          </cell>
          <cell r="G213">
            <v>13370.53</v>
          </cell>
          <cell r="H213">
            <v>7293.01</v>
          </cell>
          <cell r="I213">
            <v>7293.01</v>
          </cell>
          <cell r="J213">
            <v>7293.01</v>
          </cell>
          <cell r="K213">
            <v>7293.01</v>
          </cell>
          <cell r="L213">
            <v>7072.689130432389</v>
          </cell>
          <cell r="M213">
            <v>7293.01</v>
          </cell>
          <cell r="N213">
            <v>7293.01</v>
          </cell>
          <cell r="O213">
            <v>7293.01</v>
          </cell>
          <cell r="P213">
            <v>7293.01</v>
          </cell>
          <cell r="Q213">
            <v>7293.01</v>
          </cell>
          <cell r="R213">
            <v>7293.01</v>
          </cell>
          <cell r="S213">
            <v>7293.01</v>
          </cell>
          <cell r="T213">
            <v>7293.01</v>
          </cell>
          <cell r="U213">
            <v>7293.01</v>
          </cell>
          <cell r="V213">
            <v>7293.01</v>
          </cell>
          <cell r="W213">
            <v>7293.01</v>
          </cell>
          <cell r="X213">
            <v>7293.01</v>
          </cell>
          <cell r="Y213">
            <v>7293.01</v>
          </cell>
          <cell r="Z213">
            <v>7293.01</v>
          </cell>
          <cell r="AA213">
            <v>151717.39913043237</v>
          </cell>
        </row>
        <row r="214">
          <cell r="B214" t="str">
            <v>5 -  RESULTADO BRUTO OPERACIONAL     (3 - 4)</v>
          </cell>
          <cell r="G214">
            <v>9669.2454795242811</v>
          </cell>
          <cell r="H214">
            <v>21786.692434695251</v>
          </cell>
          <cell r="I214">
            <v>19551.671058806991</v>
          </cell>
          <cell r="J214">
            <v>16632.464267911404</v>
          </cell>
          <cell r="K214">
            <v>19733.85151894766</v>
          </cell>
          <cell r="L214">
            <v>17403.532262161025</v>
          </cell>
          <cell r="M214">
            <v>22549.05597537088</v>
          </cell>
          <cell r="N214">
            <v>29342.46856945008</v>
          </cell>
          <cell r="O214">
            <v>30334.878682408911</v>
          </cell>
          <cell r="P214">
            <v>30613.863077871749</v>
          </cell>
          <cell r="Q214">
            <v>33464.766014255219</v>
          </cell>
          <cell r="R214">
            <v>36396.634769632597</v>
          </cell>
          <cell r="S214">
            <v>38224.507546468449</v>
          </cell>
          <cell r="T214">
            <v>30827.536233818217</v>
          </cell>
          <cell r="U214">
            <v>49895.045905861843</v>
          </cell>
          <cell r="V214">
            <v>50500.099663775538</v>
          </cell>
          <cell r="W214">
            <v>51980.739993697774</v>
          </cell>
          <cell r="X214">
            <v>53248.121278356833</v>
          </cell>
          <cell r="Y214">
            <v>55093.66299388789</v>
          </cell>
          <cell r="Z214">
            <v>57002.980723462606</v>
          </cell>
          <cell r="AA214">
            <v>674251.81845036498</v>
          </cell>
        </row>
        <row r="215">
          <cell r="B215" t="str">
            <v>6 -  RESULTADO FINANCEIRO    (6.1)</v>
          </cell>
          <cell r="G215">
            <v>0</v>
          </cell>
          <cell r="H215">
            <v>129.89027007366479</v>
          </cell>
          <cell r="I215">
            <v>1985.5333177590542</v>
          </cell>
          <cell r="J215">
            <v>1707.1220875603744</v>
          </cell>
          <cell r="K215">
            <v>77.07094660820222</v>
          </cell>
          <cell r="L215">
            <v>946.51988838602392</v>
          </cell>
          <cell r="M215">
            <v>256.97774177753058</v>
          </cell>
          <cell r="N215">
            <v>458.94818592990651</v>
          </cell>
          <cell r="O215">
            <v>1047.5516994647551</v>
          </cell>
          <cell r="P215">
            <v>308.39036810599509</v>
          </cell>
          <cell r="Q215">
            <v>308.38763050326548</v>
          </cell>
          <cell r="R215">
            <v>308.38510401169805</v>
          </cell>
          <cell r="S215">
            <v>308.40321837697462</v>
          </cell>
          <cell r="T215">
            <v>308.38989260877901</v>
          </cell>
          <cell r="U215">
            <v>308.39002604249356</v>
          </cell>
          <cell r="V215">
            <v>308.40006570716258</v>
          </cell>
          <cell r="W215">
            <v>308.38923779041028</v>
          </cell>
          <cell r="X215">
            <v>308.37568889285518</v>
          </cell>
          <cell r="Y215">
            <v>677.29728530915338</v>
          </cell>
          <cell r="Z215">
            <v>1996.9780089640767</v>
          </cell>
          <cell r="AA215">
            <v>12059.400663872377</v>
          </cell>
        </row>
        <row r="216">
          <cell r="B216" t="str">
            <v>6.1 - Receitas    (Transp. Qd. 2B)</v>
          </cell>
          <cell r="G216">
            <v>0</v>
          </cell>
          <cell r="H216">
            <v>129.89027007366479</v>
          </cell>
          <cell r="I216">
            <v>1985.5333177590542</v>
          </cell>
          <cell r="J216">
            <v>1707.1220875603744</v>
          </cell>
          <cell r="K216">
            <v>77.07094660820222</v>
          </cell>
          <cell r="L216">
            <v>946.51988838602392</v>
          </cell>
          <cell r="M216">
            <v>256.97774177753058</v>
          </cell>
          <cell r="N216">
            <v>458.94818592990651</v>
          </cell>
          <cell r="O216">
            <v>1047.5516994647551</v>
          </cell>
          <cell r="P216">
            <v>308.39036810599509</v>
          </cell>
          <cell r="Q216">
            <v>308.38763050326548</v>
          </cell>
          <cell r="R216">
            <v>308.38510401169805</v>
          </cell>
          <cell r="S216">
            <v>308.40321837697462</v>
          </cell>
          <cell r="T216">
            <v>308.38989260877901</v>
          </cell>
          <cell r="U216">
            <v>308.39002604249356</v>
          </cell>
          <cell r="V216">
            <v>308.40006570716258</v>
          </cell>
          <cell r="W216">
            <v>308.38923779041028</v>
          </cell>
          <cell r="X216">
            <v>308.37568889285518</v>
          </cell>
          <cell r="Y216">
            <v>677.29728530915338</v>
          </cell>
          <cell r="Z216">
            <v>1996.9780089640767</v>
          </cell>
          <cell r="AA216">
            <v>12059.400663872377</v>
          </cell>
        </row>
        <row r="217">
          <cell r="B217" t="str">
            <v>7 -  RESULTADO OPERACIONAL    (5 + 6)</v>
          </cell>
          <cell r="G217">
            <v>9669.2454795242811</v>
          </cell>
          <cell r="H217">
            <v>21916.582704768916</v>
          </cell>
          <cell r="I217">
            <v>21537.204376566046</v>
          </cell>
          <cell r="J217">
            <v>18339.58635547178</v>
          </cell>
          <cell r="K217">
            <v>19810.922465555861</v>
          </cell>
          <cell r="L217">
            <v>18350.05215054705</v>
          </cell>
          <cell r="M217">
            <v>22806.03371714841</v>
          </cell>
          <cell r="N217">
            <v>29801.416755379985</v>
          </cell>
          <cell r="O217">
            <v>31382.430381873666</v>
          </cell>
          <cell r="P217">
            <v>30922.253445977745</v>
          </cell>
          <cell r="Q217">
            <v>33773.153644758488</v>
          </cell>
          <cell r="R217">
            <v>36705.019873644298</v>
          </cell>
          <cell r="S217">
            <v>38532.910764845423</v>
          </cell>
          <cell r="T217">
            <v>31135.926126426995</v>
          </cell>
          <cell r="U217">
            <v>50203.435931904336</v>
          </cell>
          <cell r="V217">
            <v>50808.499729482697</v>
          </cell>
          <cell r="W217">
            <v>52289.129231488187</v>
          </cell>
          <cell r="X217">
            <v>53556.496967249688</v>
          </cell>
          <cell r="Y217">
            <v>55770.960279197046</v>
          </cell>
          <cell r="Z217">
            <v>58999.958732426683</v>
          </cell>
          <cell r="AA217">
            <v>686311.21911423735</v>
          </cell>
        </row>
        <row r="218">
          <cell r="B218" t="str">
            <v>8 -  RESULTADO NÃO OPERACIONAL    (Tr. item 2, Qd. 3A)</v>
          </cell>
          <cell r="G218">
            <v>48.000840688968268</v>
          </cell>
          <cell r="H218">
            <v>67.000139309689288</v>
          </cell>
          <cell r="I218">
            <v>70.001879768687573</v>
          </cell>
          <cell r="J218">
            <v>73.991421924107797</v>
          </cell>
          <cell r="K218">
            <v>81.000994878219558</v>
          </cell>
          <cell r="L218">
            <v>84.999989976769669</v>
          </cell>
          <cell r="M218">
            <v>89.999209121245826</v>
          </cell>
          <cell r="N218">
            <v>92.995579866835087</v>
          </cell>
          <cell r="O218">
            <v>97.003861393286229</v>
          </cell>
          <cell r="P218">
            <v>101.00012055742891</v>
          </cell>
          <cell r="Q218">
            <v>103.99920092201307</v>
          </cell>
          <cell r="R218">
            <v>107.99828539597065</v>
          </cell>
          <cell r="S218">
            <v>111.00475774131516</v>
          </cell>
          <cell r="T218">
            <v>114.99995995333694</v>
          </cell>
          <cell r="U218">
            <v>118.00000996470135</v>
          </cell>
          <cell r="V218">
            <v>122.00398202365136</v>
          </cell>
          <cell r="W218">
            <v>124.99969105289173</v>
          </cell>
          <cell r="X218">
            <v>128.9940136423954</v>
          </cell>
          <cell r="Y218">
            <v>131.99947092988077</v>
          </cell>
          <cell r="Z218">
            <v>135.99714034867677</v>
          </cell>
          <cell r="AA218">
            <v>2005.9905494600714</v>
          </cell>
        </row>
        <row r="219">
          <cell r="B219" t="str">
            <v>9 -  RESULTADO ANTES CONTRIBUIÇÃO SOCIAL   (7 + 8)</v>
          </cell>
          <cell r="G219">
            <v>9717.2463202132494</v>
          </cell>
          <cell r="H219">
            <v>21983.582844078606</v>
          </cell>
          <cell r="I219">
            <v>21607.206256334732</v>
          </cell>
          <cell r="J219">
            <v>18413.577777395887</v>
          </cell>
          <cell r="K219">
            <v>19891.923460434082</v>
          </cell>
          <cell r="L219">
            <v>18435.052140523818</v>
          </cell>
          <cell r="M219">
            <v>22896.032926269654</v>
          </cell>
          <cell r="N219">
            <v>29894.41233524682</v>
          </cell>
          <cell r="O219">
            <v>31479.434243266951</v>
          </cell>
          <cell r="P219">
            <v>31023.253566535175</v>
          </cell>
          <cell r="Q219">
            <v>33877.152845680503</v>
          </cell>
          <cell r="R219">
            <v>36813.018159040272</v>
          </cell>
          <cell r="S219">
            <v>38643.915522586736</v>
          </cell>
          <cell r="T219">
            <v>31250.926086380332</v>
          </cell>
          <cell r="U219">
            <v>50321.435941869036</v>
          </cell>
          <cell r="V219">
            <v>50930.503711506346</v>
          </cell>
          <cell r="W219">
            <v>52414.12892254108</v>
          </cell>
          <cell r="X219">
            <v>53685.490980892086</v>
          </cell>
          <cell r="Y219">
            <v>55902.959750126931</v>
          </cell>
          <cell r="Z219">
            <v>59135.955872775361</v>
          </cell>
          <cell r="AA219">
            <v>688317.2096636974</v>
          </cell>
        </row>
        <row r="220">
          <cell r="B220" t="str">
            <v>10- CONTRIBUIÇÃO SOCIAL (Legislação vigente)</v>
          </cell>
          <cell r="G220">
            <v>861.55926700675298</v>
          </cell>
          <cell r="H220">
            <v>1809.5713803206145</v>
          </cell>
          <cell r="I220">
            <v>1842.7773052799405</v>
          </cell>
          <cell r="J220">
            <v>1650.7639878724774</v>
          </cell>
          <cell r="K220">
            <v>1969.5560152087467</v>
          </cell>
          <cell r="L220">
            <v>2006.3376291785376</v>
          </cell>
          <cell r="M220">
            <v>2331.0756225434861</v>
          </cell>
          <cell r="N220">
            <v>2863.5649539596252</v>
          </cell>
          <cell r="O220">
            <v>2950.6694785351101</v>
          </cell>
          <cell r="P220">
            <v>2823.6035514544642</v>
          </cell>
          <cell r="Q220">
            <v>2958.849315396239</v>
          </cell>
          <cell r="R220">
            <v>3120.8962878595662</v>
          </cell>
          <cell r="S220">
            <v>3207.4045057637195</v>
          </cell>
          <cell r="T220">
            <v>3357.4743672522782</v>
          </cell>
          <cell r="U220">
            <v>3502.2064627207315</v>
          </cell>
          <cell r="V220">
            <v>3548.9734139090097</v>
          </cell>
          <cell r="W220">
            <v>3672.7171427917897</v>
          </cell>
          <cell r="X220">
            <v>3779.5325061265371</v>
          </cell>
          <cell r="Y220">
            <v>3919.249654231091</v>
          </cell>
          <cell r="Z220">
            <v>3378.607883705492</v>
          </cell>
          <cell r="AA220">
            <v>55555.390731116218</v>
          </cell>
        </row>
        <row r="221">
          <cell r="B221" t="str">
            <v>11- RESULTADO ANTES IMPOSTO DE RENDA    (9 - 10)</v>
          </cell>
          <cell r="G221">
            <v>8855.6870532064968</v>
          </cell>
          <cell r="H221">
            <v>20174.01146375799</v>
          </cell>
          <cell r="I221">
            <v>19764.42895105479</v>
          </cell>
          <cell r="J221">
            <v>16762.81378952341</v>
          </cell>
          <cell r="K221">
            <v>17922.367445225336</v>
          </cell>
          <cell r="L221">
            <v>16428.714511345279</v>
          </cell>
          <cell r="M221">
            <v>20564.957303726169</v>
          </cell>
          <cell r="N221">
            <v>27030.847381287196</v>
          </cell>
          <cell r="O221">
            <v>28528.764764731841</v>
          </cell>
          <cell r="P221">
            <v>28199.650015080711</v>
          </cell>
          <cell r="Q221">
            <v>30918.303530284262</v>
          </cell>
          <cell r="R221">
            <v>33692.121871180709</v>
          </cell>
          <cell r="S221">
            <v>35436.511016823017</v>
          </cell>
          <cell r="T221">
            <v>27893.451719128054</v>
          </cell>
          <cell r="U221">
            <v>46819.229479148307</v>
          </cell>
          <cell r="V221">
            <v>47381.530297597339</v>
          </cell>
          <cell r="W221">
            <v>48741.411779749287</v>
          </cell>
          <cell r="X221">
            <v>49905.958474765546</v>
          </cell>
          <cell r="Y221">
            <v>51983.71009589584</v>
          </cell>
          <cell r="Z221">
            <v>55757.347989069865</v>
          </cell>
          <cell r="AA221">
            <v>632761.81893258123</v>
          </cell>
        </row>
        <row r="222">
          <cell r="B222" t="str">
            <v>12- IMPOSTO DE RENDA (Legislação vigente)</v>
          </cell>
          <cell r="G222">
            <v>2668.3727093961033</v>
          </cell>
          <cell r="H222">
            <v>5630.9105635019187</v>
          </cell>
          <cell r="I222">
            <v>5734.679078999814</v>
          </cell>
          <cell r="J222">
            <v>5134.637462101492</v>
          </cell>
          <cell r="K222">
            <v>6130.8625475273329</v>
          </cell>
          <cell r="L222">
            <v>6238.6242824479295</v>
          </cell>
          <cell r="M222">
            <v>7260.6113204483945</v>
          </cell>
          <cell r="N222">
            <v>8924.6404811238281</v>
          </cell>
          <cell r="O222">
            <v>9235.3290014597696</v>
          </cell>
          <cell r="P222">
            <v>8842.4768706243758</v>
          </cell>
          <cell r="Q222">
            <v>9269.4563374311547</v>
          </cell>
          <cell r="R222">
            <v>9781.3009448079865</v>
          </cell>
          <cell r="S222">
            <v>10057.503853358512</v>
          </cell>
          <cell r="T222">
            <v>10532.783509767116</v>
          </cell>
          <cell r="U222">
            <v>10991.845688278307</v>
          </cell>
          <cell r="V222">
            <v>11145.262821985134</v>
          </cell>
          <cell r="W222">
            <v>11539.747517089345</v>
          </cell>
          <cell r="X222">
            <v>11881.869972502454</v>
          </cell>
          <cell r="Y222">
            <v>12327.3790995212</v>
          </cell>
          <cell r="Z222">
            <v>10647.358563016936</v>
          </cell>
          <cell r="AA222">
            <v>173975.65262538911</v>
          </cell>
        </row>
        <row r="223">
          <cell r="B223" t="str">
            <v>13- RESULTADO DE EXERCÍCIO    (11 - 12)</v>
          </cell>
          <cell r="G223">
            <v>6187.3143438103934</v>
          </cell>
          <cell r="H223">
            <v>14543.100900256071</v>
          </cell>
          <cell r="I223">
            <v>14029.749872054976</v>
          </cell>
          <cell r="J223">
            <v>11628.176327421919</v>
          </cell>
          <cell r="K223">
            <v>11791.504897698003</v>
          </cell>
          <cell r="L223">
            <v>10190.090228897348</v>
          </cell>
          <cell r="M223">
            <v>13304.345983277773</v>
          </cell>
          <cell r="N223">
            <v>18106.206900163368</v>
          </cell>
          <cell r="O223">
            <v>19293.435763272071</v>
          </cell>
          <cell r="P223">
            <v>19357.173144456334</v>
          </cell>
          <cell r="Q223">
            <v>21648.847192853107</v>
          </cell>
          <cell r="R223">
            <v>23910.820926372722</v>
          </cell>
          <cell r="S223">
            <v>25379.007163464506</v>
          </cell>
          <cell r="T223">
            <v>17360.668209360938</v>
          </cell>
          <cell r="U223">
            <v>35827.383790870001</v>
          </cell>
          <cell r="V223">
            <v>36236.267475612207</v>
          </cell>
          <cell r="W223">
            <v>37201.664262659942</v>
          </cell>
          <cell r="X223">
            <v>38024.08850226309</v>
          </cell>
          <cell r="Y223">
            <v>39656.330996374643</v>
          </cell>
          <cell r="Z223">
            <v>45109.989426052925</v>
          </cell>
          <cell r="AA223">
            <v>458786.16630719212</v>
          </cell>
        </row>
        <row r="224">
          <cell r="B224" t="str">
            <v>Obs.: este demonstrativo de resultados retrata o projeto original mais os fatores de desequilibrio do contrato original</v>
          </cell>
        </row>
        <row r="226">
          <cell r="B226" t="str">
            <v>DEMONSTRATIVO DE RESULTADOS COM FATORES DE DESEQUILIBRIO NA EXTENSÃO DO PERIODO CONTRATUAL (MIlhares de Reais)</v>
          </cell>
        </row>
        <row r="228">
          <cell r="B228" t="str">
            <v>DISCRIMINAÇÃO</v>
          </cell>
          <cell r="G228">
            <v>21</v>
          </cell>
          <cell r="H228">
            <v>22</v>
          </cell>
          <cell r="I228">
            <v>23</v>
          </cell>
          <cell r="J228">
            <v>24</v>
          </cell>
          <cell r="K228">
            <v>25</v>
          </cell>
          <cell r="L228">
            <v>26</v>
          </cell>
          <cell r="M228">
            <v>27</v>
          </cell>
          <cell r="N228">
            <v>28</v>
          </cell>
          <cell r="O228">
            <v>29</v>
          </cell>
          <cell r="P228">
            <v>30</v>
          </cell>
          <cell r="Q228">
            <v>31</v>
          </cell>
          <cell r="R228">
            <v>32</v>
          </cell>
          <cell r="S228">
            <v>33</v>
          </cell>
          <cell r="T228">
            <v>34</v>
          </cell>
          <cell r="U228">
            <v>35</v>
          </cell>
          <cell r="V228">
            <v>36</v>
          </cell>
          <cell r="W228">
            <v>37</v>
          </cell>
          <cell r="X228">
            <v>38</v>
          </cell>
          <cell r="Y228">
            <v>39</v>
          </cell>
          <cell r="Z228">
            <v>40</v>
          </cell>
          <cell r="AA228" t="str">
            <v>TOTAL</v>
          </cell>
        </row>
        <row r="229">
          <cell r="B229" t="str">
            <v>1 -  RECEITA BRUTA    (1.1)</v>
          </cell>
          <cell r="G229">
            <v>136008.47411252346</v>
          </cell>
          <cell r="H229">
            <v>139083.46466782322</v>
          </cell>
          <cell r="I229">
            <v>142063.36189175968</v>
          </cell>
          <cell r="J229">
            <v>144940.61144094629</v>
          </cell>
          <cell r="K229">
            <v>147708.3695844688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709804.28169752157</v>
          </cell>
        </row>
        <row r="230">
          <cell r="B230" t="str">
            <v>1.1 - Operacionais    (1.1.1 + 1.1.2)</v>
          </cell>
          <cell r="G230">
            <v>136008.47411252346</v>
          </cell>
          <cell r="H230">
            <v>139083.46466782322</v>
          </cell>
          <cell r="I230">
            <v>142063.36189175968</v>
          </cell>
          <cell r="J230">
            <v>144940.61144094629</v>
          </cell>
          <cell r="K230">
            <v>147708.3695844688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709804.28169752157</v>
          </cell>
        </row>
        <row r="231">
          <cell r="B231" t="str">
            <v>1.1.1 - Receitas de  Pedágios    (Transp. Qd.2.1.1.2)</v>
          </cell>
          <cell r="G231">
            <v>135669.15358908995</v>
          </cell>
          <cell r="H231">
            <v>138736.47250913622</v>
          </cell>
          <cell r="I231">
            <v>141708.93534126432</v>
          </cell>
          <cell r="J231">
            <v>144579.0065890293</v>
          </cell>
          <cell r="K231">
            <v>147339.85959558791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708033.4276241078</v>
          </cell>
        </row>
        <row r="232">
          <cell r="B232" t="str">
            <v>1.1.2 - Outras Receitas Operacionais    (calculado 2.1.2.)</v>
          </cell>
          <cell r="G232">
            <v>339.32052343351086</v>
          </cell>
          <cell r="H232">
            <v>346.99215868701856</v>
          </cell>
          <cell r="I232">
            <v>354.42655049533801</v>
          </cell>
          <cell r="J232">
            <v>361.60485191699144</v>
          </cell>
          <cell r="K232">
            <v>368.50998888088702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1770.8540734137459</v>
          </cell>
        </row>
        <row r="233">
          <cell r="B233" t="str">
            <v>2 -  DEDUÇÕES DA RECEITA    (2.1)</v>
          </cell>
          <cell r="G233">
            <v>11764.733010733278</v>
          </cell>
          <cell r="H233">
            <v>12030.719693766709</v>
          </cell>
          <cell r="I233">
            <v>12288.480803637212</v>
          </cell>
          <cell r="J233">
            <v>12537.362889641856</v>
          </cell>
          <cell r="K233">
            <v>12776.77396905655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61398.070366835607</v>
          </cell>
        </row>
        <row r="234">
          <cell r="B234" t="str">
            <v>2.1 - Tributos sobre Faturamento    (2.1.1+ .... + 2.1.4)</v>
          </cell>
          <cell r="G234">
            <v>11764.733010733278</v>
          </cell>
          <cell r="H234">
            <v>12030.719693766709</v>
          </cell>
          <cell r="I234">
            <v>12288.480803637212</v>
          </cell>
          <cell r="J234">
            <v>12537.362889641856</v>
          </cell>
          <cell r="K234">
            <v>12776.77396905655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61398.070366835607</v>
          </cell>
        </row>
        <row r="235">
          <cell r="B235" t="str">
            <v>2.1.1 - I.S.S    (transp. Qd  1.3.)</v>
          </cell>
          <cell r="G235">
            <v>6800.4237056261736</v>
          </cell>
          <cell r="H235">
            <v>6954.1732333911614</v>
          </cell>
          <cell r="I235">
            <v>7103.1680945879843</v>
          </cell>
          <cell r="J235">
            <v>7247.0305720473152</v>
          </cell>
          <cell r="K235">
            <v>7385.418479223441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35490.214084876076</v>
          </cell>
        </row>
        <row r="236">
          <cell r="B236" t="str">
            <v>2.1.2 - Cofins    (transp. Qd 1.3.)</v>
          </cell>
          <cell r="G236">
            <v>4080.2542233757035</v>
          </cell>
          <cell r="H236">
            <v>4172.5039400346968</v>
          </cell>
          <cell r="I236">
            <v>4261.9008567527899</v>
          </cell>
          <cell r="J236">
            <v>4348.2183432283882</v>
          </cell>
          <cell r="K236">
            <v>4431.251087534064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21294.128450925644</v>
          </cell>
        </row>
        <row r="237">
          <cell r="B237" t="str">
            <v>2.1.3 - Pis / Pasep    (transp. Qd 1.3.)</v>
          </cell>
          <cell r="G237">
            <v>884.05508173140242</v>
          </cell>
          <cell r="H237">
            <v>904.04252034085096</v>
          </cell>
          <cell r="I237">
            <v>923.41185229643781</v>
          </cell>
          <cell r="J237">
            <v>942.11397436615084</v>
          </cell>
          <cell r="K237">
            <v>960.10440229904714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4613.7278310338888</v>
          </cell>
        </row>
        <row r="238">
          <cell r="B238" t="str">
            <v>2.1.4 - CPMF    (transp Qd 1.3.)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B239" t="str">
            <v>3 -  RECEITA LIQUIDA    (1 - 2)</v>
          </cell>
          <cell r="G239">
            <v>124243.74110179018</v>
          </cell>
          <cell r="H239">
            <v>127052.74497405652</v>
          </cell>
          <cell r="I239">
            <v>129774.88108812246</v>
          </cell>
          <cell r="J239">
            <v>132403.24855130442</v>
          </cell>
          <cell r="K239">
            <v>134931.59561541225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648406.211330686</v>
          </cell>
        </row>
        <row r="240">
          <cell r="B240" t="str">
            <v>4 -  DESPESAS    (4.1)</v>
          </cell>
          <cell r="G240">
            <v>34377.45403687848</v>
          </cell>
          <cell r="H240">
            <v>34502.329393489235</v>
          </cell>
          <cell r="I240">
            <v>34623.343010217628</v>
          </cell>
          <cell r="J240">
            <v>34740.188105202891</v>
          </cell>
          <cell r="K240">
            <v>34852.586754554519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173095.90130034275</v>
          </cell>
        </row>
        <row r="241">
          <cell r="B241" t="str">
            <v>4.1 - Operacionais    (4.1.1+ .... + 4.1.10)</v>
          </cell>
          <cell r="G241">
            <v>34377.45403687848</v>
          </cell>
          <cell r="H241">
            <v>34502.329393489235</v>
          </cell>
          <cell r="I241">
            <v>34623.343010217628</v>
          </cell>
          <cell r="J241">
            <v>34740.188105202891</v>
          </cell>
          <cell r="K241">
            <v>34852.586754554519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173095.90130034275</v>
          </cell>
        </row>
        <row r="242">
          <cell r="B242" t="str">
            <v>4.1.1  -  Pessoal e Administradores    (Transp. Qd. 1.3.)</v>
          </cell>
          <cell r="G242">
            <v>21258.878273202434</v>
          </cell>
          <cell r="H242">
            <v>21258.878273202434</v>
          </cell>
          <cell r="I242">
            <v>21258.878273202434</v>
          </cell>
          <cell r="J242">
            <v>21258.878273202434</v>
          </cell>
          <cell r="K242">
            <v>21258.878273202434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106294.39136601216</v>
          </cell>
        </row>
        <row r="243">
          <cell r="B243" t="str">
            <v>4.1.2  -  Conservação de Rotina    (Transp. Qd. 1.3.)</v>
          </cell>
          <cell r="G243">
            <v>3969.4575778208427</v>
          </cell>
          <cell r="H243">
            <v>3969.4575778208427</v>
          </cell>
          <cell r="I243">
            <v>3969.4575778208427</v>
          </cell>
          <cell r="J243">
            <v>3969.4575778208427</v>
          </cell>
          <cell r="K243">
            <v>3969.4575778208427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19847.287889104213</v>
          </cell>
        </row>
        <row r="244">
          <cell r="B244" t="str">
            <v>4.1.3  -  Consumo    (Transp. Qd. 1.3.)</v>
          </cell>
          <cell r="G244">
            <v>1353.0062078352937</v>
          </cell>
          <cell r="H244">
            <v>1353.0062078352937</v>
          </cell>
          <cell r="I244">
            <v>1353.0062078352937</v>
          </cell>
          <cell r="J244">
            <v>1353.0062078352937</v>
          </cell>
          <cell r="K244">
            <v>1353.0062078352937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6765.0310391764688</v>
          </cell>
        </row>
        <row r="245">
          <cell r="B245" t="str">
            <v>4.1.4  -  Transportes    (Transp. Qd. 1.3.)</v>
          </cell>
          <cell r="G245">
            <v>1231.4338887250619</v>
          </cell>
          <cell r="H245">
            <v>1231.4338887250619</v>
          </cell>
          <cell r="I245">
            <v>1231.4338887250619</v>
          </cell>
          <cell r="J245">
            <v>1231.4338887250619</v>
          </cell>
          <cell r="K245">
            <v>1231.4338887250619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6157.1694436253092</v>
          </cell>
        </row>
        <row r="246">
          <cell r="B246" t="str">
            <v>4.1.5  -  Diversas    (Transp. Qd. 1.3.)</v>
          </cell>
          <cell r="G246">
            <v>417.87092927703861</v>
          </cell>
          <cell r="H246">
            <v>417.87092927703861</v>
          </cell>
          <cell r="I246">
            <v>417.87092927703861</v>
          </cell>
          <cell r="J246">
            <v>417.87092927703861</v>
          </cell>
          <cell r="K246">
            <v>417.87092927703861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2089.3546463851931</v>
          </cell>
        </row>
        <row r="247">
          <cell r="B247" t="str">
            <v>4.1.6  -  Depreciação/Amortização    (Transp. Qd. 1.3.)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B248" t="str">
            <v>4.1.7  -  Seguros    (transp. Qd 1.3.)</v>
          </cell>
          <cell r="G248">
            <v>1712.707408154839</v>
          </cell>
          <cell r="H248">
            <v>1744.0477118944541</v>
          </cell>
          <cell r="I248">
            <v>1774.4188244008146</v>
          </cell>
          <cell r="J248">
            <v>1803.7437518061247</v>
          </cell>
          <cell r="K248">
            <v>1831.9527428049059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8866.8704390611383</v>
          </cell>
        </row>
        <row r="249">
          <cell r="B249" t="str">
            <v xml:space="preserve">4.1.8  -  Garantias  (transp. Qd 1.3.)  </v>
          </cell>
          <cell r="G249">
            <v>353.84552848726855</v>
          </cell>
          <cell r="H249">
            <v>355.13086469941413</v>
          </cell>
          <cell r="I249">
            <v>356.37645220334844</v>
          </cell>
          <cell r="J249">
            <v>357.57913330770992</v>
          </cell>
          <cell r="K249">
            <v>358.73604735487629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1781.6680260526175</v>
          </cell>
        </row>
        <row r="250">
          <cell r="B250" t="str">
            <v xml:space="preserve">4.1.9  -  Parc.Variável da Concessão   </v>
          </cell>
          <cell r="G250">
            <v>4080.2542233757035</v>
          </cell>
          <cell r="H250">
            <v>4172.5039400346968</v>
          </cell>
          <cell r="I250">
            <v>4261.9008567527899</v>
          </cell>
          <cell r="J250">
            <v>4348.2183432283882</v>
          </cell>
          <cell r="K250">
            <v>4431.251087534064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21294.128450925644</v>
          </cell>
        </row>
        <row r="251">
          <cell r="B251" t="str">
            <v xml:space="preserve">4.1.10 - Parcela Fixa da Concessão  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B252" t="str">
            <v>5 -  RESULTADO BRUTO OPERACIONAL     (3 - 4)</v>
          </cell>
          <cell r="G252">
            <v>89866.287064911696</v>
          </cell>
          <cell r="H252">
            <v>92550.415580567293</v>
          </cell>
          <cell r="I252">
            <v>95151.538077904843</v>
          </cell>
          <cell r="J252">
            <v>97663.060446101532</v>
          </cell>
          <cell r="K252">
            <v>100079.00886085774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475310.31003034324</v>
          </cell>
        </row>
        <row r="253">
          <cell r="B253" t="str">
            <v>6 -  RESULTADO FINANCEIRO    (6.1)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</row>
        <row r="254">
          <cell r="B254" t="str">
            <v>6.1 - Receitas    (Transp. Qd. 2B)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</row>
        <row r="255">
          <cell r="B255" t="str">
            <v>7 -  RESULTADO OPERACIONAL    (5 + 6)</v>
          </cell>
          <cell r="G255">
            <v>89866.287064911696</v>
          </cell>
          <cell r="H255">
            <v>92550.415580567293</v>
          </cell>
          <cell r="I255">
            <v>95151.538077904843</v>
          </cell>
          <cell r="J255">
            <v>97663.060446101532</v>
          </cell>
          <cell r="K255">
            <v>100079.00886085774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475310.31003034324</v>
          </cell>
        </row>
        <row r="256">
          <cell r="B256" t="str">
            <v>8 -  RESULTADO NÃO OPERACIONAL    (Tr. item 2, Qd. 3A)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B257" t="str">
            <v>9 -  RESULTADO ANTES CONTRIBUIÇÃO SOCIAL   (7 + 8)</v>
          </cell>
          <cell r="G257">
            <v>89866.287064911696</v>
          </cell>
          <cell r="H257">
            <v>92550.415580567293</v>
          </cell>
          <cell r="I257">
            <v>95151.538077904843</v>
          </cell>
          <cell r="J257">
            <v>97663.060446101532</v>
          </cell>
          <cell r="K257">
            <v>100079.00886085774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475310.31003034324</v>
          </cell>
        </row>
        <row r="258">
          <cell r="B258" t="str">
            <v>10- CONTRIBUIÇÃO SOCIAL (Legislação vigente)</v>
          </cell>
          <cell r="G258">
            <v>7189.3029651929355</v>
          </cell>
          <cell r="H258">
            <v>7404.0332464453832</v>
          </cell>
          <cell r="I258">
            <v>7612.1230462323874</v>
          </cell>
          <cell r="J258">
            <v>7813.0448356881225</v>
          </cell>
          <cell r="K258">
            <v>8006.3207088686186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38024.824802427444</v>
          </cell>
        </row>
        <row r="259">
          <cell r="B259" t="str">
            <v>11- RESULTADO ANTES IMPOSTO DE RENDA    (9 - 10)</v>
          </cell>
          <cell r="G259">
            <v>82676.984099718757</v>
          </cell>
          <cell r="H259">
            <v>85146.38233412191</v>
          </cell>
          <cell r="I259">
            <v>87539.415031672455</v>
          </cell>
          <cell r="J259">
            <v>89850.015610413408</v>
          </cell>
          <cell r="K259">
            <v>92072.688151989118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437285.48522791581</v>
          </cell>
        </row>
        <row r="260">
          <cell r="B260" t="str">
            <v>12- IMPOSTO DE RENDA (Legislação vigente)</v>
          </cell>
          <cell r="G260">
            <v>22442.571766227924</v>
          </cell>
          <cell r="H260">
            <v>23113.603895141823</v>
          </cell>
          <cell r="I260">
            <v>23763.884519476211</v>
          </cell>
          <cell r="J260">
            <v>24391.765111525383</v>
          </cell>
          <cell r="K260">
            <v>24995.752215214434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118707.57750758578</v>
          </cell>
        </row>
        <row r="261">
          <cell r="B261" t="str">
            <v>13- RESULTADO DE EXERCÍCIO    (11 - 12)</v>
          </cell>
          <cell r="G261">
            <v>60234.412333490836</v>
          </cell>
          <cell r="H261">
            <v>62032.778438980087</v>
          </cell>
          <cell r="I261">
            <v>63775.530512196245</v>
          </cell>
          <cell r="J261">
            <v>65458.250498888025</v>
          </cell>
          <cell r="K261">
            <v>67076.93593677468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318577.90772033005</v>
          </cell>
        </row>
        <row r="262">
          <cell r="B262" t="str">
            <v>Obs.: este demonstrativo de resultados retrata a extensão necessaria para o reestabelecimento do equilibrio do contrato original</v>
          </cell>
        </row>
        <row r="264">
          <cell r="B264" t="str">
            <v>FLUXO DE CAIXA COM FATORES DE DESEQUILIBRIO NO PERIODO CONTRATUAL (MIlhares de Reais)</v>
          </cell>
        </row>
        <row r="266">
          <cell r="B266" t="str">
            <v>DISCRIMINAÇÃO</v>
          </cell>
          <cell r="G266">
            <v>1</v>
          </cell>
          <cell r="H266">
            <v>2</v>
          </cell>
          <cell r="I266">
            <v>3</v>
          </cell>
          <cell r="J266">
            <v>4</v>
          </cell>
          <cell r="K266">
            <v>5</v>
          </cell>
          <cell r="L266">
            <v>6</v>
          </cell>
          <cell r="M266">
            <v>7</v>
          </cell>
          <cell r="N266">
            <v>8</v>
          </cell>
          <cell r="O266">
            <v>9</v>
          </cell>
          <cell r="P266">
            <v>10</v>
          </cell>
          <cell r="Q266">
            <v>11</v>
          </cell>
          <cell r="R266">
            <v>12</v>
          </cell>
          <cell r="S266">
            <v>13</v>
          </cell>
          <cell r="T266">
            <v>14</v>
          </cell>
          <cell r="U266">
            <v>15</v>
          </cell>
          <cell r="V266">
            <v>16</v>
          </cell>
          <cell r="W266">
            <v>17</v>
          </cell>
          <cell r="X266">
            <v>18</v>
          </cell>
          <cell r="Y266">
            <v>19</v>
          </cell>
          <cell r="Z266">
            <v>20</v>
          </cell>
          <cell r="AA266" t="str">
            <v>TOTAL</v>
          </cell>
        </row>
        <row r="267">
          <cell r="B267" t="str">
            <v xml:space="preserve">1.  INGRESSOS     (1.1.) </v>
          </cell>
          <cell r="G267">
            <v>45273.591007088813</v>
          </cell>
          <cell r="H267">
            <v>65388.419094067263</v>
          </cell>
          <cell r="I267">
            <v>70212.960394601221</v>
          </cell>
          <cell r="J267">
            <v>72958.924439087641</v>
          </cell>
          <cell r="K267">
            <v>78499.530178312751</v>
          </cell>
          <cell r="L267">
            <v>78838.212616669713</v>
          </cell>
          <cell r="M267">
            <v>86238.840729548523</v>
          </cell>
          <cell r="N267">
            <v>98959.738384125929</v>
          </cell>
          <cell r="O267">
            <v>103569.10969476355</v>
          </cell>
          <cell r="P267">
            <v>106333.21021346009</v>
          </cell>
          <cell r="Q267">
            <v>109862.17871486003</v>
          </cell>
          <cell r="R267">
            <v>113319.92823024114</v>
          </cell>
          <cell r="S267">
            <v>116767.59335061266</v>
          </cell>
          <cell r="T267">
            <v>120207.8393045995</v>
          </cell>
          <cell r="U267">
            <v>123618.49962728786</v>
          </cell>
          <cell r="V267">
            <v>127004.50749385955</v>
          </cell>
          <cell r="W267">
            <v>130346.65950244149</v>
          </cell>
          <cell r="X267">
            <v>133635.58973549394</v>
          </cell>
          <cell r="Y267">
            <v>137235.54157630706</v>
          </cell>
          <cell r="Z267">
            <v>141719.82324685578</v>
          </cell>
          <cell r="AA267">
            <v>2059990.6975342846</v>
          </cell>
        </row>
        <row r="268">
          <cell r="B268" t="str">
            <v>1.1.  RECEITAS     (1.1.1.+ ... + 1.1.4)</v>
          </cell>
          <cell r="G268">
            <v>45273.591007088813</v>
          </cell>
          <cell r="H268">
            <v>65388.419094067263</v>
          </cell>
          <cell r="I268">
            <v>70212.960394601221</v>
          </cell>
          <cell r="J268">
            <v>72958.924439087641</v>
          </cell>
          <cell r="K268">
            <v>78499.530178312751</v>
          </cell>
          <cell r="L268">
            <v>78838.212616669713</v>
          </cell>
          <cell r="M268">
            <v>86238.840729548523</v>
          </cell>
          <cell r="N268">
            <v>98959.738384125929</v>
          </cell>
          <cell r="O268">
            <v>103569.10969476355</v>
          </cell>
          <cell r="P268">
            <v>106333.21021346009</v>
          </cell>
          <cell r="Q268">
            <v>109862.17871486003</v>
          </cell>
          <cell r="R268">
            <v>113319.92823024114</v>
          </cell>
          <cell r="S268">
            <v>116767.59335061266</v>
          </cell>
          <cell r="T268">
            <v>120207.8393045995</v>
          </cell>
          <cell r="U268">
            <v>123618.49962728786</v>
          </cell>
          <cell r="V268">
            <v>127004.50749385955</v>
          </cell>
          <cell r="W268">
            <v>130346.65950244149</v>
          </cell>
          <cell r="X268">
            <v>133635.58973549394</v>
          </cell>
          <cell r="Y268">
            <v>137235.54157630706</v>
          </cell>
          <cell r="Z268">
            <v>141719.82324685578</v>
          </cell>
          <cell r="AA268">
            <v>2059990.6975342846</v>
          </cell>
        </row>
        <row r="269">
          <cell r="B269" t="str">
            <v>1.1.1   Receitas de Pedágio</v>
          </cell>
          <cell r="G269">
            <v>45106.588082191774</v>
          </cell>
          <cell r="H269">
            <v>65023.528335370058</v>
          </cell>
          <cell r="I269">
            <v>67981.420470797922</v>
          </cell>
          <cell r="J269">
            <v>70993.83225887295</v>
          </cell>
          <cell r="K269">
            <v>78137.455731207097</v>
          </cell>
          <cell r="L269">
            <v>77594.692763306026</v>
          </cell>
          <cell r="M269">
            <v>84572.914255846626</v>
          </cell>
          <cell r="N269">
            <v>93797.999739954568</v>
          </cell>
          <cell r="O269">
            <v>97806.738500326392</v>
          </cell>
          <cell r="P269">
            <v>100307.78280284526</v>
          </cell>
          <cell r="Q269">
            <v>102457.06539173654</v>
          </cell>
          <cell r="R269">
            <v>105901.82062207442</v>
          </cell>
          <cell r="S269">
            <v>109337.44496931664</v>
          </cell>
          <cell r="T269">
            <v>112764.72106258676</v>
          </cell>
          <cell r="U269">
            <v>116163.3810768913</v>
          </cell>
          <cell r="V269">
            <v>119536.36500167643</v>
          </cell>
          <cell r="W269">
            <v>122866.54286028015</v>
          </cell>
          <cell r="X269">
            <v>126143.50648625659</v>
          </cell>
          <cell r="Y269">
            <v>129363.51765335015</v>
          </cell>
          <cell r="Z269">
            <v>132515.12673625132</v>
          </cell>
          <cell r="AA269">
            <v>1958372.4448011389</v>
          </cell>
        </row>
        <row r="270">
          <cell r="B270" t="str">
            <v>1.1.2   Outras Receitas Operacionais</v>
          </cell>
          <cell r="G270">
            <v>119.00208420806717</v>
          </cell>
          <cell r="H270">
            <v>168.00034931384781</v>
          </cell>
          <cell r="I270">
            <v>176.00472627555732</v>
          </cell>
          <cell r="J270">
            <v>183.97867073021396</v>
          </cell>
          <cell r="K270">
            <v>204.00250561921959</v>
          </cell>
          <cell r="L270">
            <v>211.9999750008844</v>
          </cell>
          <cell r="M270">
            <v>1318.949522803114</v>
          </cell>
          <cell r="N270">
            <v>4609.7948783746151</v>
          </cell>
          <cell r="O270">
            <v>4617.8156335791246</v>
          </cell>
          <cell r="P270">
            <v>5616.0369219514068</v>
          </cell>
          <cell r="Q270">
            <v>6992.7264916982058</v>
          </cell>
          <cell r="R270">
            <v>7001.7242187590637</v>
          </cell>
          <cell r="S270">
            <v>7010.7404051777285</v>
          </cell>
          <cell r="T270">
            <v>7019.7283894506318</v>
          </cell>
          <cell r="U270">
            <v>7028.7285143893732</v>
          </cell>
          <cell r="V270">
            <v>7037.7384444523013</v>
          </cell>
          <cell r="W270">
            <v>7046.7277133180378</v>
          </cell>
          <cell r="X270">
            <v>7054.713546702098</v>
          </cell>
          <cell r="Y270">
            <v>7062.7271667178757</v>
          </cell>
          <cell r="Z270">
            <v>7071.721361291713</v>
          </cell>
          <cell r="AA270">
            <v>87552.861519813072</v>
          </cell>
        </row>
        <row r="271">
          <cell r="B271" t="str">
            <v>1.1.3   Receitas Não Operacionais</v>
          </cell>
          <cell r="G271">
            <v>48.000840688968268</v>
          </cell>
          <cell r="H271">
            <v>67.000139309689288</v>
          </cell>
          <cell r="I271">
            <v>70.001879768687573</v>
          </cell>
          <cell r="J271">
            <v>73.991421924107797</v>
          </cell>
          <cell r="K271">
            <v>81.000994878219558</v>
          </cell>
          <cell r="L271">
            <v>84.999989976769669</v>
          </cell>
          <cell r="M271">
            <v>89.999209121245826</v>
          </cell>
          <cell r="N271">
            <v>92.995579866835087</v>
          </cell>
          <cell r="O271">
            <v>97.003861393286229</v>
          </cell>
          <cell r="P271">
            <v>101.00012055742891</v>
          </cell>
          <cell r="Q271">
            <v>103.99920092201307</v>
          </cell>
          <cell r="R271">
            <v>107.99828539597065</v>
          </cell>
          <cell r="S271">
            <v>111.00475774131516</v>
          </cell>
          <cell r="T271">
            <v>114.99995995333694</v>
          </cell>
          <cell r="U271">
            <v>118.00000996470135</v>
          </cell>
          <cell r="V271">
            <v>122.00398202365136</v>
          </cell>
          <cell r="W271">
            <v>124.99969105289173</v>
          </cell>
          <cell r="X271">
            <v>128.9940136423954</v>
          </cell>
          <cell r="Y271">
            <v>131.99947092988077</v>
          </cell>
          <cell r="Z271">
            <v>135.99714034867677</v>
          </cell>
          <cell r="AA271">
            <v>2005.9905494600714</v>
          </cell>
        </row>
        <row r="272">
          <cell r="B272" t="str">
            <v xml:space="preserve">1.1.4   Receitas Financeiras </v>
          </cell>
          <cell r="G272">
            <v>0</v>
          </cell>
          <cell r="H272">
            <v>129.89027007366479</v>
          </cell>
          <cell r="I272">
            <v>1985.5333177590542</v>
          </cell>
          <cell r="J272">
            <v>1707.1220875603744</v>
          </cell>
          <cell r="K272">
            <v>77.07094660820222</v>
          </cell>
          <cell r="L272">
            <v>946.51988838602392</v>
          </cell>
          <cell r="M272">
            <v>256.97774177753058</v>
          </cell>
          <cell r="N272">
            <v>458.94818592990651</v>
          </cell>
          <cell r="O272">
            <v>1047.5516994647551</v>
          </cell>
          <cell r="P272">
            <v>308.39036810599509</v>
          </cell>
          <cell r="Q272">
            <v>308.38763050326548</v>
          </cell>
          <cell r="R272">
            <v>308.38510401169805</v>
          </cell>
          <cell r="S272">
            <v>308.40321837697462</v>
          </cell>
          <cell r="T272">
            <v>308.38989260877901</v>
          </cell>
          <cell r="U272">
            <v>308.39002604249356</v>
          </cell>
          <cell r="V272">
            <v>308.40006570716258</v>
          </cell>
          <cell r="W272">
            <v>308.38923779041028</v>
          </cell>
          <cell r="X272">
            <v>308.37568889285518</v>
          </cell>
          <cell r="Y272">
            <v>677.29728530915338</v>
          </cell>
          <cell r="Z272">
            <v>1996.9780089640767</v>
          </cell>
          <cell r="AA272">
            <v>12059.400663872377</v>
          </cell>
        </row>
        <row r="273">
          <cell r="B273" t="str">
            <v>2.  DESEMBOLSOS     (2.1.+ ... + 2.4)</v>
          </cell>
          <cell r="G273">
            <v>64746.381645907248</v>
          </cell>
          <cell r="H273">
            <v>87573.306915461086</v>
          </cell>
          <cell r="I273">
            <v>97281.796927793985</v>
          </cell>
          <cell r="J273">
            <v>94714.532505567928</v>
          </cell>
          <cell r="K273">
            <v>68667.175613473024</v>
          </cell>
          <cell r="L273">
            <v>67424.413779857365</v>
          </cell>
          <cell r="M273">
            <v>74360.817300446361</v>
          </cell>
          <cell r="N273">
            <v>84864.577215952042</v>
          </cell>
          <cell r="O273">
            <v>84787.742047640902</v>
          </cell>
          <cell r="P273">
            <v>99602.714391474903</v>
          </cell>
          <cell r="Q273">
            <v>86065.851707684531</v>
          </cell>
          <cell r="R273">
            <v>83133.009115169785</v>
          </cell>
          <cell r="S273">
            <v>77954.089245336931</v>
          </cell>
          <cell r="T273">
            <v>73551.766062899667</v>
          </cell>
          <cell r="U273">
            <v>73408.834119545339</v>
          </cell>
          <cell r="V273">
            <v>73398.648181158613</v>
          </cell>
          <cell r="W273">
            <v>74933.413402692822</v>
          </cell>
          <cell r="X273">
            <v>74985.526062808785</v>
          </cell>
          <cell r="Y273">
            <v>75300.754827438301</v>
          </cell>
          <cell r="Z273">
            <v>79189.926847407798</v>
          </cell>
          <cell r="AA273">
            <v>1595945.2779157176</v>
          </cell>
        </row>
        <row r="274">
          <cell r="B274" t="str">
            <v>2.1.  OPERACIONAIS     (2.1.1.+ ... + 2.1.8)</v>
          </cell>
          <cell r="G274">
            <v>18370.747964512404</v>
          </cell>
          <cell r="H274">
            <v>29960.519111098023</v>
          </cell>
          <cell r="I274">
            <v>31577.067787602031</v>
          </cell>
          <cell r="J274">
            <v>34008.436727705863</v>
          </cell>
          <cell r="K274">
            <v>34498.649474120568</v>
          </cell>
          <cell r="L274">
            <v>34393.38154522184</v>
          </cell>
          <cell r="M274">
            <v>35827.629259360627</v>
          </cell>
          <cell r="N274">
            <v>38707.62794231873</v>
          </cell>
          <cell r="O274">
            <v>40270.376943628842</v>
          </cell>
          <cell r="P274">
            <v>40849.29337765216</v>
          </cell>
          <cell r="Q274">
            <v>40888.552298354094</v>
          </cell>
          <cell r="R274">
            <v>40040.575537277233</v>
          </cell>
          <cell r="S274">
            <v>40356.965324979865</v>
          </cell>
          <cell r="T274">
            <v>40658.854702319157</v>
          </cell>
          <cell r="U274">
            <v>41004.958680807882</v>
          </cell>
          <cell r="V274">
            <v>42727.438841880612</v>
          </cell>
          <cell r="W274">
            <v>43053.790625603746</v>
          </cell>
          <cell r="X274">
            <v>43345.806983191032</v>
          </cell>
          <cell r="Y274">
            <v>42535.448729083975</v>
          </cell>
          <cell r="Z274">
            <v>42823.91495775908</v>
          </cell>
          <cell r="AA274">
            <v>755900.03681447799</v>
          </cell>
        </row>
        <row r="275">
          <cell r="B275" t="str">
            <v xml:space="preserve">2.1.1.  Pessoal / Administradores   </v>
          </cell>
          <cell r="G275">
            <v>9990</v>
          </cell>
          <cell r="H275">
            <v>19202</v>
          </cell>
          <cell r="I275">
            <v>19202</v>
          </cell>
          <cell r="J275">
            <v>19202</v>
          </cell>
          <cell r="K275">
            <v>19130.660100762907</v>
          </cell>
          <cell r="L275">
            <v>18864.07416150851</v>
          </cell>
          <cell r="M275">
            <v>19562.272160306587</v>
          </cell>
          <cell r="N275">
            <v>21257.895871673347</v>
          </cell>
          <cell r="O275">
            <v>21257.895871673347</v>
          </cell>
          <cell r="P275">
            <v>21257.895871673347</v>
          </cell>
          <cell r="Q275">
            <v>21257.895871673347</v>
          </cell>
          <cell r="R275">
            <v>21257.895871673347</v>
          </cell>
          <cell r="S275">
            <v>21257.895871673347</v>
          </cell>
          <cell r="T275">
            <v>21257.895871673347</v>
          </cell>
          <cell r="U275">
            <v>21257.895871673347</v>
          </cell>
          <cell r="V275">
            <v>21257.895871673347</v>
          </cell>
          <cell r="W275">
            <v>21256.91347014426</v>
          </cell>
          <cell r="X275">
            <v>21257.895871673347</v>
          </cell>
          <cell r="Y275">
            <v>21258.878273202434</v>
          </cell>
          <cell r="Z275">
            <v>21258.878273202434</v>
          </cell>
          <cell r="AA275">
            <v>401506.6351558608</v>
          </cell>
        </row>
        <row r="276">
          <cell r="B276" t="str">
            <v xml:space="preserve">2.1.2.  Conservação de Rotina  </v>
          </cell>
          <cell r="G276">
            <v>3346</v>
          </cell>
          <cell r="H276">
            <v>3150</v>
          </cell>
          <cell r="I276">
            <v>3150</v>
          </cell>
          <cell r="J276">
            <v>3150</v>
          </cell>
          <cell r="K276">
            <v>3129.8970448037585</v>
          </cell>
          <cell r="L276">
            <v>3006.1460437363903</v>
          </cell>
          <cell r="M276">
            <v>3134.1157392091836</v>
          </cell>
          <cell r="N276">
            <v>3525.9985143634544</v>
          </cell>
          <cell r="O276">
            <v>4838.4732271186431</v>
          </cell>
          <cell r="P276">
            <v>4838.3075671186498</v>
          </cell>
          <cell r="Q276">
            <v>4838.3072004519754</v>
          </cell>
          <cell r="R276">
            <v>3721.6537861072379</v>
          </cell>
          <cell r="S276">
            <v>3721.6066432501198</v>
          </cell>
          <cell r="T276">
            <v>3721.4955432501179</v>
          </cell>
          <cell r="U276">
            <v>3721.4968632501136</v>
          </cell>
          <cell r="V276">
            <v>5082.5730840754804</v>
          </cell>
          <cell r="W276">
            <v>5082.6819840754724</v>
          </cell>
          <cell r="X276">
            <v>5082.8486340754935</v>
          </cell>
          <cell r="Y276">
            <v>3969.5170529401776</v>
          </cell>
          <cell r="Z276">
            <v>3969.4575778208427</v>
          </cell>
          <cell r="AA276">
            <v>78180.576505647099</v>
          </cell>
        </row>
        <row r="277">
          <cell r="B277" t="str">
            <v xml:space="preserve">2.1.3.  Consumo   </v>
          </cell>
          <cell r="G277">
            <v>571</v>
          </cell>
          <cell r="H277">
            <v>1189</v>
          </cell>
          <cell r="I277">
            <v>1189</v>
          </cell>
          <cell r="J277">
            <v>1189</v>
          </cell>
          <cell r="K277">
            <v>1184.582588262009</v>
          </cell>
          <cell r="L277">
            <v>1168.0754180832007</v>
          </cell>
          <cell r="M277">
            <v>1221.1539637562776</v>
          </cell>
          <cell r="N277">
            <v>1350.0590032480359</v>
          </cell>
          <cell r="O277">
            <v>1350.0590032480359</v>
          </cell>
          <cell r="P277">
            <v>1350.0590032480359</v>
          </cell>
          <cell r="Q277">
            <v>1350.0590032480359</v>
          </cell>
          <cell r="R277">
            <v>1350.0590032480359</v>
          </cell>
          <cell r="S277">
            <v>1350.0590032480359</v>
          </cell>
          <cell r="T277">
            <v>1350.0590032480359</v>
          </cell>
          <cell r="U277">
            <v>1350.0590032480359</v>
          </cell>
          <cell r="V277">
            <v>1352.0238063062077</v>
          </cell>
          <cell r="W277">
            <v>1352.0238063062077</v>
          </cell>
          <cell r="X277">
            <v>1352.0238063062077</v>
          </cell>
          <cell r="Y277">
            <v>1352.0238063062077</v>
          </cell>
          <cell r="Z277">
            <v>1353.0062078352937</v>
          </cell>
          <cell r="AA277">
            <v>25273.385429145892</v>
          </cell>
        </row>
        <row r="278">
          <cell r="B278" t="str">
            <v>2.1.4.  Transportes</v>
          </cell>
          <cell r="G278">
            <v>417</v>
          </cell>
          <cell r="H278">
            <v>1111</v>
          </cell>
          <cell r="I278">
            <v>1111</v>
          </cell>
          <cell r="J278">
            <v>1111</v>
          </cell>
          <cell r="K278">
            <v>1106.8723764163935</v>
          </cell>
          <cell r="L278">
            <v>1091.4480988144962</v>
          </cell>
          <cell r="M278">
            <v>1131.9907537590946</v>
          </cell>
          <cell r="N278">
            <v>1230.4514871959761</v>
          </cell>
          <cell r="O278">
            <v>1230.4514871959761</v>
          </cell>
          <cell r="P278">
            <v>1230.4514871959761</v>
          </cell>
          <cell r="Q278">
            <v>1230.4514871959761</v>
          </cell>
          <cell r="R278">
            <v>1230.4514871959761</v>
          </cell>
          <cell r="S278">
            <v>1230.4514871959761</v>
          </cell>
          <cell r="T278">
            <v>1230.4514871959761</v>
          </cell>
          <cell r="U278">
            <v>1231.4338887250619</v>
          </cell>
          <cell r="V278">
            <v>1231.4338887250619</v>
          </cell>
          <cell r="W278">
            <v>1231.4338887250619</v>
          </cell>
          <cell r="X278">
            <v>1231.4338887250619</v>
          </cell>
          <cell r="Y278">
            <v>1231.4338887250619</v>
          </cell>
          <cell r="Z278">
            <v>1231.4338887250619</v>
          </cell>
          <cell r="AA278">
            <v>23082.074971712198</v>
          </cell>
        </row>
        <row r="279">
          <cell r="B279" t="str">
            <v>2.1.5.  Diversas</v>
          </cell>
          <cell r="G279">
            <v>178.40452068191715</v>
          </cell>
          <cell r="H279">
            <v>363.06917804059987</v>
          </cell>
          <cell r="I279">
            <v>381.00736624816597</v>
          </cell>
          <cell r="J279">
            <v>359.53180395132728</v>
          </cell>
          <cell r="K279">
            <v>364.17263145880213</v>
          </cell>
          <cell r="L279">
            <v>321.51536368231962</v>
          </cell>
          <cell r="M279">
            <v>286.43165500778235</v>
          </cell>
          <cell r="N279">
            <v>416.51506534289922</v>
          </cell>
          <cell r="O279">
            <v>417.87092927703861</v>
          </cell>
          <cell r="P279">
            <v>417.87092927703861</v>
          </cell>
          <cell r="Q279">
            <v>417.87092927703861</v>
          </cell>
          <cell r="R279">
            <v>417.87092927703861</v>
          </cell>
          <cell r="S279">
            <v>417.87092927703861</v>
          </cell>
          <cell r="T279">
            <v>417.87092927703861</v>
          </cell>
          <cell r="U279">
            <v>417.87092927703861</v>
          </cell>
          <cell r="V279">
            <v>417.87092927703861</v>
          </cell>
          <cell r="W279">
            <v>417.87092927703861</v>
          </cell>
          <cell r="X279">
            <v>417.87092927703861</v>
          </cell>
          <cell r="Y279">
            <v>417.87092927703861</v>
          </cell>
          <cell r="Z279">
            <v>417.87092927703861</v>
          </cell>
          <cell r="AA279">
            <v>7685.0987357382728</v>
          </cell>
        </row>
        <row r="280">
          <cell r="B280" t="str">
            <v>2.1.6.  Tributos s/ Faturamento</v>
          </cell>
          <cell r="G280">
            <v>1273.9479686304855</v>
          </cell>
          <cell r="H280">
            <v>2478.7046864174235</v>
          </cell>
          <cell r="I280">
            <v>3685.6856023138653</v>
          </cell>
          <cell r="J280">
            <v>6210.1200595145401</v>
          </cell>
          <cell r="K280">
            <v>6883.5197101766971</v>
          </cell>
          <cell r="L280">
            <v>7473.4231479569289</v>
          </cell>
          <cell r="M280">
            <v>8107.0096303780147</v>
          </cell>
          <cell r="N280">
            <v>8233.7810137399756</v>
          </cell>
          <cell r="O280">
            <v>8555.7769181981021</v>
          </cell>
          <cell r="P280">
            <v>8827.9992219952692</v>
          </cell>
          <cell r="Q280">
            <v>9129.0490619242028</v>
          </cell>
          <cell r="R280">
            <v>9427.3758489114971</v>
          </cell>
          <cell r="S280">
            <v>9724.6952276276152</v>
          </cell>
          <cell r="T280">
            <v>10021.625921802113</v>
          </cell>
          <cell r="U280">
            <v>10315.936972966743</v>
          </cell>
          <cell r="V280">
            <v>10607.900242648426</v>
          </cell>
          <cell r="W280">
            <v>10896.428041122859</v>
          </cell>
          <cell r="X280">
            <v>11180.369314107544</v>
          </cell>
          <cell r="Y280">
            <v>11472.473588494573</v>
          </cell>
          <cell r="Z280">
            <v>11793.667806559963</v>
          </cell>
          <cell r="AA280">
            <v>166299.48998548684</v>
          </cell>
        </row>
        <row r="281">
          <cell r="B281" t="str">
            <v>2.1.7.  Seguros</v>
          </cell>
          <cell r="G281">
            <v>1418.53</v>
          </cell>
          <cell r="H281">
            <v>1337.01</v>
          </cell>
          <cell r="I281">
            <v>1765.14</v>
          </cell>
          <cell r="J281">
            <v>1759.68</v>
          </cell>
          <cell r="K281">
            <v>1735.2</v>
          </cell>
          <cell r="L281">
            <v>1559.53</v>
          </cell>
          <cell r="M281">
            <v>1466.8663148473761</v>
          </cell>
          <cell r="N281">
            <v>1686.3879792459181</v>
          </cell>
          <cell r="O281">
            <v>1639.387556103746</v>
          </cell>
          <cell r="P281">
            <v>1965.6123042788611</v>
          </cell>
          <cell r="Q281">
            <v>1744.309686830409</v>
          </cell>
          <cell r="R281">
            <v>1735.3949224158885</v>
          </cell>
          <cell r="S281">
            <v>1771.3423349214295</v>
          </cell>
          <cell r="T281">
            <v>1792.6871880801395</v>
          </cell>
          <cell r="U281">
            <v>1858.1366421212497</v>
          </cell>
          <cell r="V281">
            <v>1941.9292741418885</v>
          </cell>
          <cell r="W281">
            <v>2000.0168157402813</v>
          </cell>
          <cell r="X281">
            <v>2027.5228873705466</v>
          </cell>
          <cell r="Y281">
            <v>2056.9417651758981</v>
          </cell>
          <cell r="Z281">
            <v>2041.9718068332193</v>
          </cell>
          <cell r="AA281">
            <v>35303.597478106851</v>
          </cell>
        </row>
        <row r="282">
          <cell r="B282" t="str">
            <v xml:space="preserve">2.1.8.  Garantias </v>
          </cell>
          <cell r="G282">
            <v>1175.8654751999998</v>
          </cell>
          <cell r="H282">
            <v>1129.73524664</v>
          </cell>
          <cell r="I282">
            <v>1093.2348190399998</v>
          </cell>
          <cell r="J282">
            <v>1027.1048642399999</v>
          </cell>
          <cell r="K282">
            <v>963.74502223999991</v>
          </cell>
          <cell r="L282">
            <v>909.16931143999989</v>
          </cell>
          <cell r="M282">
            <v>917.78904209631071</v>
          </cell>
          <cell r="N282">
            <v>1006.5390075091218</v>
          </cell>
          <cell r="O282">
            <v>980.46195081394865</v>
          </cell>
          <cell r="P282">
            <v>961.09699286498449</v>
          </cell>
          <cell r="Q282">
            <v>920.60905775311426</v>
          </cell>
          <cell r="R282">
            <v>899.87368844821117</v>
          </cell>
          <cell r="S282">
            <v>883.04382778629724</v>
          </cell>
          <cell r="T282">
            <v>866.76875779238276</v>
          </cell>
          <cell r="U282">
            <v>852.12850954628811</v>
          </cell>
          <cell r="V282">
            <v>835.81174503315594</v>
          </cell>
          <cell r="W282">
            <v>816.42169021256234</v>
          </cell>
          <cell r="X282">
            <v>795.84165165579157</v>
          </cell>
          <cell r="Y282">
            <v>776.30942496258967</v>
          </cell>
          <cell r="Z282">
            <v>757.62846750522317</v>
          </cell>
          <cell r="AA282">
            <v>18569.178552779984</v>
          </cell>
        </row>
        <row r="283">
          <cell r="B283" t="str">
            <v>2.2.  INVESTIMENTOS / IMOBILIZADO     (2.2.1.+ ... + 2.2.7)</v>
          </cell>
          <cell r="G283">
            <v>28118.403999999995</v>
          </cell>
          <cell r="H283">
            <v>40923.550000000003</v>
          </cell>
          <cell r="I283">
            <v>48789.54</v>
          </cell>
          <cell r="J283">
            <v>44492.35</v>
          </cell>
          <cell r="K283">
            <v>16565.489999999998</v>
          </cell>
          <cell r="L283">
            <v>16380.919999999998</v>
          </cell>
          <cell r="M283">
            <v>20062.75</v>
          </cell>
          <cell r="N283">
            <v>24123.499999999996</v>
          </cell>
          <cell r="O283">
            <v>21965.620000000003</v>
          </cell>
          <cell r="P283">
            <v>36616.616000000002</v>
          </cell>
          <cell r="Q283">
            <v>22372.489999999998</v>
          </cell>
          <cell r="R283">
            <v>19510.12</v>
          </cell>
          <cell r="S283">
            <v>13548.759999999998</v>
          </cell>
          <cell r="T283">
            <v>8116.1100000000006</v>
          </cell>
          <cell r="U283">
            <v>6921.05</v>
          </cell>
          <cell r="V283">
            <v>4886.7400000000007</v>
          </cell>
          <cell r="W283">
            <v>5476.75</v>
          </cell>
          <cell r="X283">
            <v>4689.3600000000015</v>
          </cell>
          <cell r="Y283">
            <v>5132.88</v>
          </cell>
          <cell r="Z283">
            <v>10859.43</v>
          </cell>
          <cell r="AA283">
            <v>399552.43000000005</v>
          </cell>
        </row>
        <row r="284">
          <cell r="B284" t="str">
            <v xml:space="preserve">2.2.1.  Ampliação Principal </v>
          </cell>
          <cell r="G284">
            <v>41</v>
          </cell>
          <cell r="H284">
            <v>13364.33</v>
          </cell>
          <cell r="I284">
            <v>13288.289999999995</v>
          </cell>
          <cell r="J284">
            <v>17522.46</v>
          </cell>
          <cell r="K284">
            <v>9628.08</v>
          </cell>
          <cell r="L284">
            <v>11888.039999999999</v>
          </cell>
          <cell r="M284">
            <v>5811.58</v>
          </cell>
          <cell r="N284">
            <v>4790.1899999999996</v>
          </cell>
          <cell r="O284">
            <v>600</v>
          </cell>
          <cell r="P284">
            <v>487.74</v>
          </cell>
          <cell r="Q284">
            <v>543.87</v>
          </cell>
          <cell r="R284">
            <v>3318.15</v>
          </cell>
          <cell r="S284">
            <v>4245.8799999999992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85529.61</v>
          </cell>
        </row>
        <row r="285">
          <cell r="B285" t="str">
            <v>2.2.2.  Demais Obras de Ampliação/Melhoramentos</v>
          </cell>
          <cell r="G285">
            <v>13363.88</v>
          </cell>
          <cell r="H285">
            <v>12538.52</v>
          </cell>
          <cell r="I285">
            <v>20649.500000000004</v>
          </cell>
          <cell r="J285">
            <v>16723.559999999998</v>
          </cell>
          <cell r="K285">
            <v>4962.8199999999988</v>
          </cell>
          <cell r="L285">
            <v>3711.9799999999987</v>
          </cell>
          <cell r="M285">
            <v>9556.7899999999991</v>
          </cell>
          <cell r="N285">
            <v>15025.32</v>
          </cell>
          <cell r="O285">
            <v>15304.140000000003</v>
          </cell>
          <cell r="P285">
            <v>14140.27</v>
          </cell>
          <cell r="Q285">
            <v>12556.199999999999</v>
          </cell>
          <cell r="R285">
            <v>11832.529999999999</v>
          </cell>
          <cell r="S285">
            <v>6826.9599999999991</v>
          </cell>
          <cell r="T285">
            <v>556.62</v>
          </cell>
          <cell r="U285">
            <v>93.800000000000011</v>
          </cell>
          <cell r="V285">
            <v>94.800000000000011</v>
          </cell>
          <cell r="W285">
            <v>-0.75</v>
          </cell>
          <cell r="X285">
            <v>0.25</v>
          </cell>
          <cell r="Y285">
            <v>-0.75</v>
          </cell>
          <cell r="Z285">
            <v>0.25</v>
          </cell>
          <cell r="AA285">
            <v>157936.68999999997</v>
          </cell>
        </row>
        <row r="286">
          <cell r="B286" t="str">
            <v xml:space="preserve">2.2.3.  Equipamentos, Veiculos e Sist. Controle </v>
          </cell>
          <cell r="G286">
            <v>8443.5639999999985</v>
          </cell>
          <cell r="H286">
            <v>2255.65</v>
          </cell>
          <cell r="I286">
            <v>4332.67</v>
          </cell>
          <cell r="J286">
            <v>3398.35</v>
          </cell>
          <cell r="K286">
            <v>288.42</v>
          </cell>
          <cell r="L286">
            <v>93.199999999999989</v>
          </cell>
          <cell r="M286">
            <v>2478.92</v>
          </cell>
          <cell r="N286">
            <v>472.8</v>
          </cell>
          <cell r="O286">
            <v>18.72</v>
          </cell>
          <cell r="P286">
            <v>15723.436000000002</v>
          </cell>
          <cell r="Q286">
            <v>1317.05</v>
          </cell>
          <cell r="R286">
            <v>1342.5</v>
          </cell>
          <cell r="S286">
            <v>2211.7299999999996</v>
          </cell>
          <cell r="T286">
            <v>0</v>
          </cell>
          <cell r="U286">
            <v>853.41</v>
          </cell>
          <cell r="V286">
            <v>1715.48</v>
          </cell>
          <cell r="W286">
            <v>0</v>
          </cell>
          <cell r="X286">
            <v>0</v>
          </cell>
          <cell r="Y286">
            <v>2568.8900000000003</v>
          </cell>
          <cell r="Z286">
            <v>0</v>
          </cell>
          <cell r="AA286">
            <v>47514.79</v>
          </cell>
        </row>
        <row r="287">
          <cell r="B287" t="str">
            <v>2.2.4.  Desapropriações</v>
          </cell>
          <cell r="G287">
            <v>832.38000000000011</v>
          </cell>
          <cell r="H287">
            <v>857.78000000000009</v>
          </cell>
          <cell r="I287">
            <v>904.08</v>
          </cell>
          <cell r="J287">
            <v>856.32999999999993</v>
          </cell>
          <cell r="K287">
            <v>100.01</v>
          </cell>
          <cell r="L287">
            <v>56.02</v>
          </cell>
          <cell r="M287">
            <v>341.14</v>
          </cell>
          <cell r="N287">
            <v>812.16</v>
          </cell>
          <cell r="O287">
            <v>450.19</v>
          </cell>
          <cell r="P287">
            <v>450.19</v>
          </cell>
          <cell r="Q287">
            <v>436.18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6096.46</v>
          </cell>
        </row>
        <row r="288">
          <cell r="B288" t="str">
            <v xml:space="preserve">2.2.5.  Conservação Especial </v>
          </cell>
          <cell r="G288">
            <v>5437.58</v>
          </cell>
          <cell r="H288">
            <v>11907.27</v>
          </cell>
          <cell r="I288">
            <v>9615</v>
          </cell>
          <cell r="J288">
            <v>5991.6500000000005</v>
          </cell>
          <cell r="K288">
            <v>1586.16</v>
          </cell>
          <cell r="L288">
            <v>631.67999999999995</v>
          </cell>
          <cell r="M288">
            <v>1874.32</v>
          </cell>
          <cell r="N288">
            <v>3023.03</v>
          </cell>
          <cell r="O288">
            <v>5592.5699999999988</v>
          </cell>
          <cell r="P288">
            <v>5814.98</v>
          </cell>
          <cell r="Q288">
            <v>7519.19</v>
          </cell>
          <cell r="R288">
            <v>3016.94</v>
          </cell>
          <cell r="S288">
            <v>264.19</v>
          </cell>
          <cell r="T288">
            <v>7559.4900000000007</v>
          </cell>
          <cell r="U288">
            <v>5973.84</v>
          </cell>
          <cell r="V288">
            <v>3076.4600000000005</v>
          </cell>
          <cell r="W288">
            <v>5477.5</v>
          </cell>
          <cell r="X288">
            <v>4689.1100000000015</v>
          </cell>
          <cell r="Y288">
            <v>2564.7399999999998</v>
          </cell>
          <cell r="Z288">
            <v>10859.18</v>
          </cell>
          <cell r="AA288">
            <v>102474.88000000003</v>
          </cell>
        </row>
        <row r="289">
          <cell r="B289" t="str">
            <v>2.2.6.  Contratos Sub-rogados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B290" t="str">
            <v xml:space="preserve">2.2.7.  Indenizações 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B291" t="str">
            <v>2.3.  DIREITO DE CONCESSÃO     (2.3.1.+ ... + 2.3.2)</v>
          </cell>
          <cell r="G291">
            <v>14727.297704991995</v>
          </cell>
          <cell r="H291">
            <v>9248.7558605405175</v>
          </cell>
          <cell r="I291">
            <v>9337.7327559122041</v>
          </cell>
          <cell r="J291">
            <v>9428.344327888095</v>
          </cell>
          <cell r="K291">
            <v>9502.6175766163742</v>
          </cell>
          <cell r="L291">
            <v>8405.1503230090602</v>
          </cell>
          <cell r="M291">
            <v>8878.7510980938587</v>
          </cell>
          <cell r="N291">
            <v>10245.243838549875</v>
          </cell>
          <cell r="O291">
            <v>10365.746624017167</v>
          </cell>
          <cell r="P291">
            <v>10470.7245917439</v>
          </cell>
          <cell r="Q291">
            <v>10576.503756503043</v>
          </cell>
          <cell r="R291">
            <v>10680.116345225006</v>
          </cell>
          <cell r="S291">
            <v>10783.45556123483</v>
          </cell>
          <cell r="T291">
            <v>10886.543483561121</v>
          </cell>
          <cell r="U291">
            <v>10988.773287738421</v>
          </cell>
          <cell r="V291">
            <v>11090.233103383862</v>
          </cell>
          <cell r="W291">
            <v>11190.408117207946</v>
          </cell>
          <cell r="X291">
            <v>11288.95660098876</v>
          </cell>
          <cell r="Y291">
            <v>11385.797344602041</v>
          </cell>
          <cell r="Z291">
            <v>11480.615442926293</v>
          </cell>
          <cell r="AA291">
            <v>210961.76774473436</v>
          </cell>
        </row>
        <row r="292">
          <cell r="B292" t="str">
            <v>2.3.1.  Valor Variável da Concessão</v>
          </cell>
          <cell r="G292">
            <v>1356.7677049919953</v>
          </cell>
          <cell r="H292">
            <v>1955.7458605405172</v>
          </cell>
          <cell r="I292">
            <v>2044.7227559122041</v>
          </cell>
          <cell r="J292">
            <v>2135.3343278880948</v>
          </cell>
          <cell r="K292">
            <v>2209.6075766163735</v>
          </cell>
          <cell r="L292">
            <v>1332.4611925766708</v>
          </cell>
          <cell r="M292">
            <v>1585.7410980938585</v>
          </cell>
          <cell r="N292">
            <v>2952.2338385498751</v>
          </cell>
          <cell r="O292">
            <v>3072.7366240171659</v>
          </cell>
          <cell r="P292">
            <v>3177.7145917438997</v>
          </cell>
          <cell r="Q292">
            <v>3283.4937565030423</v>
          </cell>
          <cell r="R292">
            <v>3387.106345225005</v>
          </cell>
          <cell r="S292">
            <v>3490.4455612348306</v>
          </cell>
          <cell r="T292">
            <v>3593.5334835611216</v>
          </cell>
          <cell r="U292">
            <v>3695.7632877384208</v>
          </cell>
          <cell r="V292">
            <v>3797.2231033838621</v>
          </cell>
          <cell r="W292">
            <v>3897.3981172079457</v>
          </cell>
          <cell r="X292">
            <v>3995.9466009887606</v>
          </cell>
          <cell r="Y292">
            <v>4092.7873446020412</v>
          </cell>
          <cell r="Z292">
            <v>4187.6054429262922</v>
          </cell>
          <cell r="AA292">
            <v>59244.36861430198</v>
          </cell>
        </row>
        <row r="293">
          <cell r="B293" t="str">
            <v xml:space="preserve">2.3.2.  Valor Fixo da Concessão </v>
          </cell>
          <cell r="G293">
            <v>13370.53</v>
          </cell>
          <cell r="H293">
            <v>7293.01</v>
          </cell>
          <cell r="I293">
            <v>7293.01</v>
          </cell>
          <cell r="J293">
            <v>7293.01</v>
          </cell>
          <cell r="K293">
            <v>7293.01</v>
          </cell>
          <cell r="L293">
            <v>7072.689130432389</v>
          </cell>
          <cell r="M293">
            <v>7293.01</v>
          </cell>
          <cell r="N293">
            <v>7293.01</v>
          </cell>
          <cell r="O293">
            <v>7293.01</v>
          </cell>
          <cell r="P293">
            <v>7293.01</v>
          </cell>
          <cell r="Q293">
            <v>7293.01</v>
          </cell>
          <cell r="R293">
            <v>7293.01</v>
          </cell>
          <cell r="S293">
            <v>7293.01</v>
          </cell>
          <cell r="T293">
            <v>7293.01</v>
          </cell>
          <cell r="U293">
            <v>7293.01</v>
          </cell>
          <cell r="V293">
            <v>7293.01</v>
          </cell>
          <cell r="W293">
            <v>7293.01</v>
          </cell>
          <cell r="X293">
            <v>7293.01</v>
          </cell>
          <cell r="Y293">
            <v>7293.01</v>
          </cell>
          <cell r="Z293">
            <v>7293.01</v>
          </cell>
          <cell r="AA293">
            <v>151717.39913043237</v>
          </cell>
        </row>
        <row r="294">
          <cell r="B294" t="str">
            <v>2.4.  DESEMBOLSOS  SOBRE O LUCRO     (2.4.1. + 2.4.2)</v>
          </cell>
          <cell r="G294">
            <v>3529.9319764028564</v>
          </cell>
          <cell r="H294">
            <v>7440.4819438225331</v>
          </cell>
          <cell r="I294">
            <v>7577.4563842797543</v>
          </cell>
          <cell r="J294">
            <v>6785.4014499739696</v>
          </cell>
          <cell r="K294">
            <v>8100.4185627360794</v>
          </cell>
          <cell r="L294">
            <v>8244.9619116264676</v>
          </cell>
          <cell r="M294">
            <v>9591.6869429918806</v>
          </cell>
          <cell r="N294">
            <v>11788.205435083453</v>
          </cell>
          <cell r="O294">
            <v>12185.99847999488</v>
          </cell>
          <cell r="P294">
            <v>11666.08042207884</v>
          </cell>
          <cell r="Q294">
            <v>12228.305652827394</v>
          </cell>
          <cell r="R294">
            <v>12902.197232667553</v>
          </cell>
          <cell r="S294">
            <v>13264.908359122232</v>
          </cell>
          <cell r="T294">
            <v>13890.257877019394</v>
          </cell>
          <cell r="U294">
            <v>14494.052150999038</v>
          </cell>
          <cell r="V294">
            <v>14694.236235894143</v>
          </cell>
          <cell r="W294">
            <v>15212.464659881134</v>
          </cell>
          <cell r="X294">
            <v>15661.402478628992</v>
          </cell>
          <cell r="Y294">
            <v>16246.628753752291</v>
          </cell>
          <cell r="Z294">
            <v>14025.966446722428</v>
          </cell>
          <cell r="AA294">
            <v>229531.04335650534</v>
          </cell>
        </row>
        <row r="295">
          <cell r="B295" t="str">
            <v xml:space="preserve">2.4.1.  Contribuição Social  </v>
          </cell>
          <cell r="G295">
            <v>861.55926700675298</v>
          </cell>
          <cell r="H295">
            <v>1809.5713803206145</v>
          </cell>
          <cell r="I295">
            <v>1842.7773052799405</v>
          </cell>
          <cell r="J295">
            <v>1650.7639878724774</v>
          </cell>
          <cell r="K295">
            <v>1969.5560152087467</v>
          </cell>
          <cell r="L295">
            <v>2006.3376291785376</v>
          </cell>
          <cell r="M295">
            <v>2331.0756225434861</v>
          </cell>
          <cell r="N295">
            <v>2863.5649539596252</v>
          </cell>
          <cell r="O295">
            <v>2950.6694785351101</v>
          </cell>
          <cell r="P295">
            <v>2823.6035514544642</v>
          </cell>
          <cell r="Q295">
            <v>2958.849315396239</v>
          </cell>
          <cell r="R295">
            <v>3120.8962878595662</v>
          </cell>
          <cell r="S295">
            <v>3207.4045057637195</v>
          </cell>
          <cell r="T295">
            <v>3357.4743672522782</v>
          </cell>
          <cell r="U295">
            <v>3502.2064627207315</v>
          </cell>
          <cell r="V295">
            <v>3548.9734139090097</v>
          </cell>
          <cell r="W295">
            <v>3672.7171427917897</v>
          </cell>
          <cell r="X295">
            <v>3779.5325061265371</v>
          </cell>
          <cell r="Y295">
            <v>3919.249654231091</v>
          </cell>
          <cell r="Z295">
            <v>3378.607883705492</v>
          </cell>
          <cell r="AA295">
            <v>55555.390731116218</v>
          </cell>
        </row>
        <row r="296">
          <cell r="B296" t="str">
            <v xml:space="preserve">2.4.2.  Imposto de Renda  </v>
          </cell>
          <cell r="G296">
            <v>2668.3727093961033</v>
          </cell>
          <cell r="H296">
            <v>5630.9105635019187</v>
          </cell>
          <cell r="I296">
            <v>5734.679078999814</v>
          </cell>
          <cell r="J296">
            <v>5134.637462101492</v>
          </cell>
          <cell r="K296">
            <v>6130.8625475273329</v>
          </cell>
          <cell r="L296">
            <v>6238.6242824479295</v>
          </cell>
          <cell r="M296">
            <v>7260.6113204483945</v>
          </cell>
          <cell r="N296">
            <v>8924.6404811238281</v>
          </cell>
          <cell r="O296">
            <v>9235.3290014597696</v>
          </cell>
          <cell r="P296">
            <v>8842.4768706243758</v>
          </cell>
          <cell r="Q296">
            <v>9269.4563374311547</v>
          </cell>
          <cell r="R296">
            <v>9781.3009448079865</v>
          </cell>
          <cell r="S296">
            <v>10057.503853358512</v>
          </cell>
          <cell r="T296">
            <v>10532.783509767116</v>
          </cell>
          <cell r="U296">
            <v>10991.845688278307</v>
          </cell>
          <cell r="V296">
            <v>11145.262821985134</v>
          </cell>
          <cell r="W296">
            <v>11539.747517089345</v>
          </cell>
          <cell r="X296">
            <v>11881.869972502454</v>
          </cell>
          <cell r="Y296">
            <v>12327.3790995212</v>
          </cell>
          <cell r="Z296">
            <v>10647.358563016936</v>
          </cell>
          <cell r="AA296">
            <v>173975.65262538911</v>
          </cell>
        </row>
        <row r="297">
          <cell r="B297" t="str">
            <v>3.  SALDO DO CAIXA     (1 - 2)</v>
          </cell>
          <cell r="G297">
            <v>-19472.790638818435</v>
          </cell>
          <cell r="H297">
            <v>-22184.887821393822</v>
          </cell>
          <cell r="I297">
            <v>-27068.836533192763</v>
          </cell>
          <cell r="J297">
            <v>-21755.608066480287</v>
          </cell>
          <cell r="K297">
            <v>9832.3545648397267</v>
          </cell>
          <cell r="L297">
            <v>11413.798836812348</v>
          </cell>
          <cell r="M297">
            <v>11878.023429102162</v>
          </cell>
          <cell r="N297">
            <v>14095.161168173887</v>
          </cell>
          <cell r="O297">
            <v>18781.36764712265</v>
          </cell>
          <cell r="P297">
            <v>6730.4958219851833</v>
          </cell>
          <cell r="Q297">
            <v>23796.327007175496</v>
          </cell>
          <cell r="R297">
            <v>30186.91911507136</v>
          </cell>
          <cell r="S297">
            <v>38813.50410527573</v>
          </cell>
          <cell r="T297">
            <v>46656.073241699836</v>
          </cell>
          <cell r="U297">
            <v>50209.665507742524</v>
          </cell>
          <cell r="V297">
            <v>53605.859312700937</v>
          </cell>
          <cell r="W297">
            <v>55413.246099748663</v>
          </cell>
          <cell r="X297">
            <v>58650.063672685152</v>
          </cell>
          <cell r="Y297">
            <v>61934.786748868763</v>
          </cell>
          <cell r="Z297">
            <v>62529.896399447985</v>
          </cell>
          <cell r="AA297">
            <v>464045.41961856699</v>
          </cell>
        </row>
        <row r="298">
          <cell r="B298" t="str">
            <v xml:space="preserve">4. T.I.R. (Taxa Interna de Retorno) Anual do Projeto     </v>
          </cell>
          <cell r="G298">
            <v>0.17538656432356484</v>
          </cell>
        </row>
        <row r="300">
          <cell r="B300" t="str">
            <v>FLUXO DE CAIXA COM FATORES DE DESEQUILIBRIO NA EXTENSÃO DO PERIODO CONTRATUAL (MIlhares de Reais)</v>
          </cell>
        </row>
        <row r="302">
          <cell r="B302" t="str">
            <v>DISCRIMINAÇÃO</v>
          </cell>
          <cell r="G302">
            <v>21</v>
          </cell>
          <cell r="H302">
            <v>22</v>
          </cell>
          <cell r="I302">
            <v>23</v>
          </cell>
          <cell r="J302">
            <v>24</v>
          </cell>
          <cell r="K302">
            <v>25</v>
          </cell>
          <cell r="L302">
            <v>26</v>
          </cell>
          <cell r="M302">
            <v>27</v>
          </cell>
          <cell r="N302">
            <v>28</v>
          </cell>
          <cell r="O302">
            <v>29</v>
          </cell>
          <cell r="P302">
            <v>30</v>
          </cell>
          <cell r="Q302">
            <v>31</v>
          </cell>
          <cell r="R302">
            <v>32</v>
          </cell>
          <cell r="S302">
            <v>33</v>
          </cell>
          <cell r="T302">
            <v>34</v>
          </cell>
          <cell r="U302">
            <v>35</v>
          </cell>
          <cell r="V302">
            <v>36</v>
          </cell>
          <cell r="W302">
            <v>37</v>
          </cell>
          <cell r="X302">
            <v>38</v>
          </cell>
          <cell r="Y302">
            <v>39</v>
          </cell>
          <cell r="Z302">
            <v>40</v>
          </cell>
          <cell r="AA302" t="str">
            <v>TOTAL</v>
          </cell>
        </row>
        <row r="303">
          <cell r="B303" t="str">
            <v xml:space="preserve">1.  INGRESSOS     (1.1.) </v>
          </cell>
          <cell r="G303">
            <v>136008.47411252346</v>
          </cell>
          <cell r="H303">
            <v>139083.46466782322</v>
          </cell>
          <cell r="I303">
            <v>142063.36189175968</v>
          </cell>
          <cell r="J303">
            <v>144940.61144094629</v>
          </cell>
          <cell r="K303">
            <v>147708.3695844688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709804.28169752157</v>
          </cell>
        </row>
        <row r="304">
          <cell r="B304" t="str">
            <v>1.1.  RECEITAS     (1.1.1.+ ... + 1.1.4)</v>
          </cell>
          <cell r="G304">
            <v>136008.47411252346</v>
          </cell>
          <cell r="H304">
            <v>139083.46466782322</v>
          </cell>
          <cell r="I304">
            <v>142063.36189175968</v>
          </cell>
          <cell r="J304">
            <v>144940.61144094629</v>
          </cell>
          <cell r="K304">
            <v>147708.3695844688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709804.28169752157</v>
          </cell>
        </row>
        <row r="305">
          <cell r="B305" t="str">
            <v>1.1.1   Receitas de Pedágio</v>
          </cell>
          <cell r="G305">
            <v>135669.15358908995</v>
          </cell>
          <cell r="H305">
            <v>138736.47250913622</v>
          </cell>
          <cell r="I305">
            <v>141708.93534126432</v>
          </cell>
          <cell r="J305">
            <v>144579.0065890293</v>
          </cell>
          <cell r="K305">
            <v>147339.85959558791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708033.4276241078</v>
          </cell>
        </row>
        <row r="306">
          <cell r="B306" t="str">
            <v>1.1.2   Outras Receitas Operacionais</v>
          </cell>
          <cell r="G306">
            <v>339.32052343351086</v>
          </cell>
          <cell r="H306">
            <v>346.99215868701856</v>
          </cell>
          <cell r="I306">
            <v>354.42655049533801</v>
          </cell>
          <cell r="J306">
            <v>361.60485191699144</v>
          </cell>
          <cell r="K306">
            <v>368.50998888088702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1770.8540734137459</v>
          </cell>
        </row>
        <row r="307">
          <cell r="B307" t="str">
            <v>1.1.3   Receitas Não Operacionais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08">
          <cell r="B308" t="str">
            <v xml:space="preserve">1.1.4   Receitas Financeiras 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</row>
        <row r="309">
          <cell r="B309" t="str">
            <v>2.  DESEMBOLSOS     (2.1.+ ... + 2.4)</v>
          </cell>
          <cell r="G309">
            <v>75774.061779032636</v>
          </cell>
          <cell r="H309">
            <v>77050.686228843144</v>
          </cell>
          <cell r="I309">
            <v>78287.831379563431</v>
          </cell>
          <cell r="J309">
            <v>79482.360942058251</v>
          </cell>
          <cell r="K309">
            <v>80631.433647694124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391226.37397719157</v>
          </cell>
        </row>
        <row r="310">
          <cell r="B310" t="str">
            <v>2.1.  OPERACIONAIS     (2.1.1.+ ... + 2.1.8)</v>
          </cell>
          <cell r="G310">
            <v>42061.932824236064</v>
          </cell>
          <cell r="H310">
            <v>42360.545147221252</v>
          </cell>
          <cell r="I310">
            <v>42649.922957102041</v>
          </cell>
          <cell r="J310">
            <v>42929.332651616358</v>
          </cell>
          <cell r="K310">
            <v>43198.109636077003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213199.84321625272</v>
          </cell>
        </row>
        <row r="311">
          <cell r="B311" t="str">
            <v xml:space="preserve">2.1.1.  Pessoal / Administradores   </v>
          </cell>
          <cell r="G311">
            <v>21258.878273202434</v>
          </cell>
          <cell r="H311">
            <v>21258.878273202434</v>
          </cell>
          <cell r="I311">
            <v>21258.878273202434</v>
          </cell>
          <cell r="J311">
            <v>21258.878273202434</v>
          </cell>
          <cell r="K311">
            <v>21258.878273202434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106294.39136601216</v>
          </cell>
        </row>
        <row r="312">
          <cell r="B312" t="str">
            <v xml:space="preserve">2.1.2.  Conservação de Rotina  </v>
          </cell>
          <cell r="G312">
            <v>3969.4575778208427</v>
          </cell>
          <cell r="H312">
            <v>3969.4575778208427</v>
          </cell>
          <cell r="I312">
            <v>3969.4575778208427</v>
          </cell>
          <cell r="J312">
            <v>3969.4575778208427</v>
          </cell>
          <cell r="K312">
            <v>3969.4575778208427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19847.287889104213</v>
          </cell>
        </row>
        <row r="313">
          <cell r="B313" t="str">
            <v xml:space="preserve">2.1.3.  Consumo   </v>
          </cell>
          <cell r="G313">
            <v>1353.0062078352937</v>
          </cell>
          <cell r="H313">
            <v>1353.0062078352937</v>
          </cell>
          <cell r="I313">
            <v>1353.0062078352937</v>
          </cell>
          <cell r="J313">
            <v>1353.0062078352937</v>
          </cell>
          <cell r="K313">
            <v>1353.0062078352937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6765.0310391764688</v>
          </cell>
        </row>
        <row r="314">
          <cell r="B314" t="str">
            <v>2.1.4.  Transportes</v>
          </cell>
          <cell r="G314">
            <v>1231.4338887250619</v>
          </cell>
          <cell r="H314">
            <v>1231.4338887250619</v>
          </cell>
          <cell r="I314">
            <v>1231.4338887250619</v>
          </cell>
          <cell r="J314">
            <v>1231.4338887250619</v>
          </cell>
          <cell r="K314">
            <v>1231.4338887250619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6157.1694436253092</v>
          </cell>
        </row>
        <row r="315">
          <cell r="B315" t="str">
            <v>2.1.5.  Diversas</v>
          </cell>
          <cell r="G315">
            <v>417.87092927703861</v>
          </cell>
          <cell r="H315">
            <v>417.87092927703861</v>
          </cell>
          <cell r="I315">
            <v>417.87092927703861</v>
          </cell>
          <cell r="J315">
            <v>417.87092927703861</v>
          </cell>
          <cell r="K315">
            <v>417.87092927703861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2089.3546463851931</v>
          </cell>
        </row>
        <row r="316">
          <cell r="B316" t="str">
            <v>2.1.6.  Tributos s/ Faturamento</v>
          </cell>
          <cell r="G316">
            <v>11764.733010733278</v>
          </cell>
          <cell r="H316">
            <v>12030.719693766709</v>
          </cell>
          <cell r="I316">
            <v>12288.480803637212</v>
          </cell>
          <cell r="J316">
            <v>12537.362889641856</v>
          </cell>
          <cell r="K316">
            <v>12776.77396905655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61398.0703668356</v>
          </cell>
        </row>
        <row r="317">
          <cell r="B317" t="str">
            <v>2.1.7.  Seguros</v>
          </cell>
          <cell r="G317">
            <v>1712.707408154839</v>
          </cell>
          <cell r="H317">
            <v>1744.0477118944541</v>
          </cell>
          <cell r="I317">
            <v>1774.4188244008146</v>
          </cell>
          <cell r="J317">
            <v>1803.7437518061247</v>
          </cell>
          <cell r="K317">
            <v>1831.9527428049059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8866.8704390611383</v>
          </cell>
        </row>
        <row r="318">
          <cell r="B318" t="str">
            <v xml:space="preserve">2.1.8.  Garantias </v>
          </cell>
          <cell r="G318">
            <v>353.84552848726855</v>
          </cell>
          <cell r="H318">
            <v>355.13086469941413</v>
          </cell>
          <cell r="I318">
            <v>356.37645220334844</v>
          </cell>
          <cell r="J318">
            <v>357.57913330770992</v>
          </cell>
          <cell r="K318">
            <v>358.73604735487629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1781.6680260526175</v>
          </cell>
        </row>
        <row r="319">
          <cell r="B319" t="str">
            <v>2.2.  INVESTIMENTOS / IMOBILIZADO     (2.2.1.+ ... + 2.2.7)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B320" t="str">
            <v xml:space="preserve">2.2.1.  Ampliação Principal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B321" t="str">
            <v>2.2.2.  Demais Obras de Ampliação/Melhoramentos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B322" t="str">
            <v xml:space="preserve">2.2.3.  Equipamentos, Veiculos e Sist. Controle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B323" t="str">
            <v>2.2.4.  Desapropriações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B324" t="str">
            <v xml:space="preserve">2.2.5.  Conservação Especial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B325" t="str">
            <v>2.2.6.  Contratos Sub-rogados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B326" t="str">
            <v xml:space="preserve">2.2.7.  Indenizações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B327" t="str">
            <v>2.3.  DIREITO DE CONCESSÃO     (2.3.1.+ ... + 2.3.2)</v>
          </cell>
          <cell r="G327">
            <v>4080.2542233757035</v>
          </cell>
          <cell r="H327">
            <v>4172.5039400346968</v>
          </cell>
          <cell r="I327">
            <v>4261.9008567527899</v>
          </cell>
          <cell r="J327">
            <v>4348.2183432283882</v>
          </cell>
          <cell r="K327">
            <v>4431.251087534064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21294.128450925644</v>
          </cell>
        </row>
        <row r="328">
          <cell r="B328" t="str">
            <v>2.3.1.  Valor Variável da Concessão</v>
          </cell>
          <cell r="G328">
            <v>4080.2542233757035</v>
          </cell>
          <cell r="H328">
            <v>4172.5039400346968</v>
          </cell>
          <cell r="I328">
            <v>4261.9008567527899</v>
          </cell>
          <cell r="J328">
            <v>4348.2183432283882</v>
          </cell>
          <cell r="K328">
            <v>4431.251087534064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21294.128450925644</v>
          </cell>
        </row>
        <row r="329">
          <cell r="B329" t="str">
            <v xml:space="preserve">2.3.2.  Valor Fixo da Concessão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B330" t="str">
            <v>2.4.  DESEMBOLSOS  SOBRE O LUCRO     (2.4.1. + 2.4.2)</v>
          </cell>
          <cell r="G330">
            <v>29631.874731420859</v>
          </cell>
          <cell r="H330">
            <v>30517.637141587205</v>
          </cell>
          <cell r="I330">
            <v>31376.007565708598</v>
          </cell>
          <cell r="J330">
            <v>32204.809947213507</v>
          </cell>
          <cell r="K330">
            <v>33002.072924083055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156732.40231001322</v>
          </cell>
        </row>
        <row r="331">
          <cell r="B331" t="str">
            <v xml:space="preserve">2.4.1.  Contribuição Social  </v>
          </cell>
          <cell r="G331">
            <v>7189.3029651929355</v>
          </cell>
          <cell r="H331">
            <v>7404.0332464453832</v>
          </cell>
          <cell r="I331">
            <v>7612.1230462323874</v>
          </cell>
          <cell r="J331">
            <v>7813.0448356881225</v>
          </cell>
          <cell r="K331">
            <v>8006.3207088686186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38024.824802427444</v>
          </cell>
        </row>
        <row r="332">
          <cell r="B332" t="str">
            <v xml:space="preserve">2.4.2.  Imposto de Renda  </v>
          </cell>
          <cell r="G332">
            <v>22442.571766227924</v>
          </cell>
          <cell r="H332">
            <v>23113.603895141823</v>
          </cell>
          <cell r="I332">
            <v>23763.884519476211</v>
          </cell>
          <cell r="J332">
            <v>24391.765111525383</v>
          </cell>
          <cell r="K332">
            <v>24995.752215214434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118707.57750758578</v>
          </cell>
        </row>
        <row r="333">
          <cell r="B333" t="str">
            <v>3.  SALDO DO CAIXA     (1 - 2)</v>
          </cell>
          <cell r="G333">
            <v>60234.412333490822</v>
          </cell>
          <cell r="H333">
            <v>62032.77843898008</v>
          </cell>
          <cell r="I333">
            <v>63775.530512196245</v>
          </cell>
          <cell r="J333">
            <v>65458.250498888039</v>
          </cell>
          <cell r="K333">
            <v>67076.93593677468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318577.90772033</v>
          </cell>
        </row>
        <row r="334">
          <cell r="B334" t="str">
            <v xml:space="preserve">4. T.I.R. (Taxa Interna de Retorno) Anual do Projeto     </v>
          </cell>
          <cell r="G334">
            <v>0.18870041972201257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LAN MES"/>
      <sheetName val="CONSSID12-96"/>
      <sheetName val="REFERENCIA"/>
      <sheetName val="Fluxo de Caixa Apresentação"/>
      <sheetName val="BPLAN_MES"/>
      <sheetName val="Lacesa"/>
      <sheetName val="RF-G7"/>
      <sheetName val="DespAdm"/>
      <sheetName val="Global Depreciação"/>
      <sheetName val="PMO@2016-07"/>
      <sheetName val="Câmbio"/>
      <sheetName val="DePara"/>
      <sheetName val="PMO@2017-06"/>
      <sheetName val="PMO@2017-08"/>
      <sheetName val="Dados"/>
      <sheetName val="Dados M30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Comparativo de Mercado "/>
      <sheetName val="FLUXO + DRE  Original 20 anos"/>
      <sheetName val="Fatores 20 anos - Cenário 1"/>
      <sheetName val="Fatores 20 anos - Cenário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4">
          <cell r="F54" t="str">
            <v>ESTUDO DO REEQUILÍBRIO ECONÔMICO-FINANCEIRO</v>
          </cell>
        </row>
        <row r="55">
          <cell r="F55" t="str">
            <v>DA CONCESSIONÁRIA VIANORTE</v>
          </cell>
        </row>
        <row r="56">
          <cell r="F56" t="str">
            <v>Versão: A-001 - outubro/2006</v>
          </cell>
        </row>
        <row r="57">
          <cell r="F57" t="str">
            <v>Valores a Preço de: julho/1997</v>
          </cell>
        </row>
        <row r="64">
          <cell r="B64" t="str">
            <v>RESUMO DOS DESEQUILIBRIOS NO CONTRATO EM VPL (Milhares de Reais)</v>
          </cell>
        </row>
        <row r="66">
          <cell r="B66" t="str">
            <v>FATOR</v>
          </cell>
          <cell r="C66" t="str">
            <v>DISCRIMINAÇÃO</v>
          </cell>
          <cell r="G66" t="str">
            <v>VPL (a)</v>
          </cell>
          <cell r="H66">
            <v>9</v>
          </cell>
          <cell r="I66" t="str">
            <v>TIR (b)</v>
          </cell>
        </row>
        <row r="67">
          <cell r="B67" t="str">
            <v>FATOR 1</v>
          </cell>
          <cell r="C67" t="str">
            <v>1ª Adequação - Investimentos</v>
          </cell>
          <cell r="G67">
            <v>7514.6823631986481</v>
          </cell>
          <cell r="H67">
            <v>30075.007272783801</v>
          </cell>
          <cell r="I67">
            <v>0.19014348497107461</v>
          </cell>
        </row>
        <row r="68">
          <cell r="B68" t="str">
            <v>FATOR 2</v>
          </cell>
          <cell r="C68" t="str">
            <v>2ª Adequação - Investimentos</v>
          </cell>
          <cell r="G68">
            <v>-968.07551951358198</v>
          </cell>
          <cell r="H68">
            <v>-3874.3990607717578</v>
          </cell>
          <cell r="I68">
            <v>0.17592080412206704</v>
          </cell>
        </row>
        <row r="69">
          <cell r="B69" t="str">
            <v>FATOR 3</v>
          </cell>
          <cell r="C69" t="str">
            <v>3ª Adequação - Investimentos</v>
          </cell>
          <cell r="G69">
            <v>10540.102209628472</v>
          </cell>
          <cell r="H69">
            <v>42183.240127734636</v>
          </cell>
          <cell r="I69">
            <v>0.19415551669029996</v>
          </cell>
        </row>
        <row r="70">
          <cell r="B70" t="str">
            <v>FATOR 4</v>
          </cell>
          <cell r="C70" t="str">
            <v>Perda de Receita - Rod. SP 322 (Sertãozinho e Pitangueiras)</v>
          </cell>
          <cell r="G70">
            <v>-7707.0295386821581</v>
          </cell>
          <cell r="H70">
            <v>-30844.812624756611</v>
          </cell>
          <cell r="I70">
            <v>0.16671352352911342</v>
          </cell>
        </row>
        <row r="71">
          <cell r="B71" t="str">
            <v>FATOR 5</v>
          </cell>
          <cell r="C71" t="str">
            <v>Perda de Receita - Rod. SP 330 (Salles de Oliveria e Ituverava)</v>
          </cell>
          <cell r="G71">
            <v>-2624.3005277807911</v>
          </cell>
          <cell r="H71">
            <v>-10502.886701572124</v>
          </cell>
          <cell r="I71">
            <v>0.17370082893621805</v>
          </cell>
        </row>
        <row r="72">
          <cell r="B72" t="str">
            <v>FATOR 6</v>
          </cell>
          <cell r="C72" t="str">
            <v>Perda de Receita - Parcelamento do Reajuste Tarifário de Julho de 2003.</v>
          </cell>
          <cell r="G72">
            <v>-399.74066185194283</v>
          </cell>
          <cell r="H72">
            <v>-1599.8285398329601</v>
          </cell>
          <cell r="I72">
            <v>0.17684933954202317</v>
          </cell>
        </row>
        <row r="73">
          <cell r="B73" t="str">
            <v>FATOR 7</v>
          </cell>
          <cell r="C73" t="str">
            <v>Majoração do COFINS</v>
          </cell>
          <cell r="G73">
            <v>-2532.7644866627447</v>
          </cell>
          <cell r="H73">
            <v>-10136.544257634776</v>
          </cell>
          <cell r="I73">
            <v>0.17375266882072771</v>
          </cell>
        </row>
        <row r="74">
          <cell r="B74" t="str">
            <v>FATOR 8</v>
          </cell>
          <cell r="C74" t="str">
            <v>Majoração do PIS</v>
          </cell>
          <cell r="G74">
            <v>-76.355201902803415</v>
          </cell>
          <cell r="H74">
            <v>-305.58620332213559</v>
          </cell>
          <cell r="I74">
            <v>0.17731865679947265</v>
          </cell>
        </row>
        <row r="75">
          <cell r="B75" t="str">
            <v>FATOR 9</v>
          </cell>
          <cell r="C75" t="str">
            <v>Alteração do ISSQN</v>
          </cell>
          <cell r="G75">
            <v>2910.1898973679658</v>
          </cell>
          <cell r="H75">
            <v>11647.063455023888</v>
          </cell>
          <cell r="I75">
            <v>0.18175162333857517</v>
          </cell>
        </row>
        <row r="76">
          <cell r="B76" t="str">
            <v>FATOR 10</v>
          </cell>
          <cell r="C76" t="str">
            <v>4ª Adequação de Investimentos</v>
          </cell>
          <cell r="G76">
            <v>504.74300341849727</v>
          </cell>
          <cell r="H76">
            <v>2020.06535539535</v>
          </cell>
          <cell r="I76">
            <v>0.17816814986071636</v>
          </cell>
        </row>
        <row r="77">
          <cell r="B77" t="str">
            <v>FATOR 11</v>
          </cell>
          <cell r="C77" t="str">
            <v>5ª Adequação de Investimentos</v>
          </cell>
          <cell r="G77">
            <v>-615.50007412060336</v>
          </cell>
          <cell r="H77">
            <v>-2463.3335530228292</v>
          </cell>
          <cell r="I77">
            <v>0.17653263155895724</v>
          </cell>
        </row>
        <row r="78">
          <cell r="B78" t="str">
            <v>FATOR 12</v>
          </cell>
          <cell r="C78" t="str">
            <v>6ª Adequação - Investimentos</v>
          </cell>
          <cell r="G78">
            <v>-41.294014877559249</v>
          </cell>
          <cell r="H78">
            <v>-165.26550794043285</v>
          </cell>
          <cell r="I78">
            <v>0.17736956010188518</v>
          </cell>
        </row>
        <row r="79">
          <cell r="B79" t="str">
            <v>FATOR 13</v>
          </cell>
          <cell r="C79" t="str">
            <v>Compensação da CSLL e IR - Referente ao Resultado Negativo do Ano 1</v>
          </cell>
          <cell r="G79">
            <v>-168.42515927098086</v>
          </cell>
          <cell r="H79">
            <v>-674.06546879493408</v>
          </cell>
          <cell r="I79">
            <v>0.17718516474440044</v>
          </cell>
        </row>
        <row r="80">
          <cell r="B80" t="str">
            <v>FATOR 14</v>
          </cell>
          <cell r="C80">
            <v>0</v>
          </cell>
          <cell r="G80">
            <v>4.1688632533956627E-9</v>
          </cell>
          <cell r="H80">
            <v>1.6684483336132377E-8</v>
          </cell>
          <cell r="I80">
            <v>0.17742957902740991</v>
          </cell>
        </row>
        <row r="81">
          <cell r="B81" t="str">
            <v>FATOR 15</v>
          </cell>
          <cell r="C81">
            <v>0</v>
          </cell>
          <cell r="G81">
            <v>4.1688632533956627E-9</v>
          </cell>
          <cell r="H81">
            <v>1.6684483336132377E-8</v>
          </cell>
          <cell r="I81">
            <v>0.17742957902740991</v>
          </cell>
        </row>
        <row r="82">
          <cell r="B82" t="str">
            <v>TOTAL GERAL</v>
          </cell>
          <cell r="G82">
            <v>6336.2322889587558</v>
          </cell>
          <cell r="H82">
            <v>25358.654293322477</v>
          </cell>
          <cell r="I82">
            <v>0.18982213783124235</v>
          </cell>
        </row>
        <row r="83">
          <cell r="B83" t="str">
            <v>(a) reperesenta apenas o VPL do fluxo de caixa do fator utilizando a tir original do projeto</v>
          </cell>
        </row>
        <row r="84">
          <cell r="B84" t="str">
            <v>(b) representa a tir do fluxo de caixa do projeto mais o fluxo de caixa do fator</v>
          </cell>
        </row>
        <row r="86">
          <cell r="B86" t="str">
            <v>ALTERNATIVAS UTILIZADAS PARA O REEQUILIBRIO DO CONTRATO</v>
          </cell>
        </row>
        <row r="88">
          <cell r="B88" t="str">
            <v>Projeta o Contrato Original até:</v>
          </cell>
          <cell r="F88">
            <v>20</v>
          </cell>
        </row>
        <row r="90">
          <cell r="B90" t="str">
            <v>Reajuste na Receita Base  de:</v>
          </cell>
          <cell r="F90">
            <v>0</v>
          </cell>
        </row>
        <row r="92">
          <cell r="B92" t="str">
            <v>Considera o Reajuste a Partir do:</v>
          </cell>
          <cell r="F92">
            <v>9</v>
          </cell>
        </row>
        <row r="94">
          <cell r="B94" t="str">
            <v>EFEITOS NOS RESULTADOS PROJETADOS</v>
          </cell>
        </row>
        <row r="96">
          <cell r="B96" t="str">
            <v>TIR Original do Contrato (ao ano)</v>
          </cell>
          <cell r="J96">
            <v>0.16659921324178484</v>
          </cell>
        </row>
        <row r="98">
          <cell r="B98" t="str">
            <v>TIR Resultante dos Desequilibrio no Contrato Original (ao ano)</v>
          </cell>
          <cell r="J98">
            <v>0.18982213783124235</v>
          </cell>
        </row>
        <row r="100">
          <cell r="B100" t="str">
            <v>Diferença entre a TIR Original x TIR Desequilibrios</v>
          </cell>
          <cell r="J100">
            <v>2.3222924589457516E-2</v>
          </cell>
        </row>
        <row r="102">
          <cell r="B102" t="str">
            <v>TIR Resultante das Alternativas Utilizadas para o Reequilibrio (ao ano)</v>
          </cell>
          <cell r="J102">
            <v>0.17620790554204696</v>
          </cell>
        </row>
        <row r="104">
          <cell r="B104" t="str">
            <v>GRAFICOS COMPARATIVOS DOS AJUSTES NOS DESEQUILIBRIOS NO CONTRATO ORIGINAL</v>
          </cell>
        </row>
        <row r="133">
          <cell r="B133" t="str">
            <v>SALDO DO FLUXO DE CAIXA DOS FATORES DE DESEQUILIBRIO (MIlhares de Reais)</v>
          </cell>
        </row>
        <row r="135">
          <cell r="B135" t="str">
            <v>DISCRIMINAÇÃO</v>
          </cell>
          <cell r="F135" t="str">
            <v>VPL</v>
          </cell>
          <cell r="G135" t="str">
            <v>TIR</v>
          </cell>
          <cell r="H135">
            <v>1</v>
          </cell>
          <cell r="I135">
            <v>2</v>
          </cell>
          <cell r="J135">
            <v>3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8</v>
          </cell>
          <cell r="P135">
            <v>9</v>
          </cell>
          <cell r="Q135">
            <v>10</v>
          </cell>
          <cell r="R135">
            <v>11</v>
          </cell>
          <cell r="S135">
            <v>12</v>
          </cell>
          <cell r="T135">
            <v>13</v>
          </cell>
          <cell r="U135">
            <v>14</v>
          </cell>
          <cell r="V135">
            <v>15</v>
          </cell>
          <cell r="W135">
            <v>16</v>
          </cell>
          <cell r="X135">
            <v>17</v>
          </cell>
          <cell r="Y135">
            <v>18</v>
          </cell>
          <cell r="Z135">
            <v>19</v>
          </cell>
          <cell r="AA135">
            <v>20</v>
          </cell>
        </row>
        <row r="136">
          <cell r="B136" t="str">
            <v>(=)Fluxo de Caixa do Projeto Original</v>
          </cell>
          <cell r="F136">
            <v>4.1688632533956627E-9</v>
          </cell>
          <cell r="G136">
            <v>0.17742957902740991</v>
          </cell>
          <cell r="H136">
            <v>-53113.702610000008</v>
          </cell>
          <cell r="I136">
            <v>-38972.265699999989</v>
          </cell>
          <cell r="J136">
            <v>-9685.0957900000067</v>
          </cell>
          <cell r="K136">
            <v>-5331.7469350000028</v>
          </cell>
          <cell r="L136">
            <v>6939.1072899999999</v>
          </cell>
          <cell r="M136">
            <v>23846.519660000005</v>
          </cell>
          <cell r="N136">
            <v>28130.936645000002</v>
          </cell>
          <cell r="O136">
            <v>29179.350245000001</v>
          </cell>
          <cell r="P136">
            <v>32451.524010000001</v>
          </cell>
          <cell r="Q136">
            <v>7921.2669900000037</v>
          </cell>
          <cell r="R136">
            <v>34662.341165000005</v>
          </cell>
          <cell r="S136">
            <v>37055.540544999996</v>
          </cell>
          <cell r="T136">
            <v>37716.619440000009</v>
          </cell>
          <cell r="U136">
            <v>49728.537524999992</v>
          </cell>
          <cell r="V136">
            <v>50820.402954999998</v>
          </cell>
          <cell r="W136">
            <v>63172.189444999996</v>
          </cell>
          <cell r="X136">
            <v>70726.082170000009</v>
          </cell>
          <cell r="Y136">
            <v>45170.430209999991</v>
          </cell>
          <cell r="Z136">
            <v>88542.664919999996</v>
          </cell>
          <cell r="AA136">
            <v>97660.847844999997</v>
          </cell>
        </row>
        <row r="137">
          <cell r="B137" t="str">
            <v>(+)Desequilibrio do Projeto Original (a)</v>
          </cell>
        </row>
        <row r="138">
          <cell r="B138" t="str">
            <v>1ª Adequação - Investimentos</v>
          </cell>
        </row>
        <row r="139">
          <cell r="B139" t="str">
            <v>Fluxo de Caixa do Fator</v>
          </cell>
          <cell r="H139">
            <v>33562.5</v>
          </cell>
          <cell r="I139">
            <v>1902.5299999999988</v>
          </cell>
          <cell r="J139">
            <v>-23560.2</v>
          </cell>
          <cell r="K139">
            <v>-3432.1239999999998</v>
          </cell>
          <cell r="L139">
            <v>-13711</v>
          </cell>
          <cell r="M139">
            <v>-218</v>
          </cell>
          <cell r="N139">
            <v>-945</v>
          </cell>
          <cell r="O139">
            <v>384</v>
          </cell>
          <cell r="P139">
            <v>-2109</v>
          </cell>
          <cell r="Q139">
            <v>11512</v>
          </cell>
          <cell r="R139">
            <v>-6571</v>
          </cell>
          <cell r="S139">
            <v>-4188</v>
          </cell>
          <cell r="T139">
            <v>-1086</v>
          </cell>
          <cell r="U139">
            <v>1443</v>
          </cell>
          <cell r="V139">
            <v>946</v>
          </cell>
          <cell r="W139">
            <v>-3897</v>
          </cell>
          <cell r="X139">
            <v>-6180</v>
          </cell>
          <cell r="Y139">
            <v>20862</v>
          </cell>
          <cell r="Z139">
            <v>-4880</v>
          </cell>
          <cell r="AA139">
            <v>-5256</v>
          </cell>
        </row>
        <row r="140">
          <cell r="B140" t="str">
            <v>Somatoria com Projeto Original</v>
          </cell>
          <cell r="F140">
            <v>7514.6823631986481</v>
          </cell>
          <cell r="G140">
            <v>0.19014348497107461</v>
          </cell>
          <cell r="H140">
            <v>-19551.202610000008</v>
          </cell>
          <cell r="I140">
            <v>-37069.73569999999</v>
          </cell>
          <cell r="J140">
            <v>-33245.295790000004</v>
          </cell>
          <cell r="K140">
            <v>-8763.8709350000026</v>
          </cell>
          <cell r="L140">
            <v>-6771.8927100000001</v>
          </cell>
          <cell r="M140">
            <v>23628.519660000005</v>
          </cell>
          <cell r="N140">
            <v>27185.936645000002</v>
          </cell>
          <cell r="O140">
            <v>29563.350245000001</v>
          </cell>
          <cell r="P140">
            <v>30342.524010000001</v>
          </cell>
          <cell r="Q140">
            <v>19433.266990000004</v>
          </cell>
          <cell r="R140">
            <v>28091.341165000005</v>
          </cell>
          <cell r="S140">
            <v>32867.540544999996</v>
          </cell>
          <cell r="T140">
            <v>36630.619440000009</v>
          </cell>
          <cell r="U140">
            <v>51171.537524999992</v>
          </cell>
          <cell r="V140">
            <v>51766.402954999998</v>
          </cell>
          <cell r="W140">
            <v>59275.189444999996</v>
          </cell>
          <cell r="X140">
            <v>64546.082170000009</v>
          </cell>
          <cell r="Y140">
            <v>66032.430209999991</v>
          </cell>
          <cell r="Z140">
            <v>83662.664919999996</v>
          </cell>
          <cell r="AA140">
            <v>92404.847844999997</v>
          </cell>
        </row>
        <row r="141">
          <cell r="B141" t="str">
            <v>2ª Adequação - Investimentos</v>
          </cell>
        </row>
        <row r="142">
          <cell r="B142" t="str">
            <v>Fluxo de Caixa do Fator</v>
          </cell>
          <cell r="H142">
            <v>-779</v>
          </cell>
          <cell r="I142">
            <v>21841.260000000002</v>
          </cell>
          <cell r="J142">
            <v>12229.47</v>
          </cell>
          <cell r="K142">
            <v>-11194.406000000003</v>
          </cell>
          <cell r="L142">
            <v>-23361.129999999997</v>
          </cell>
          <cell r="M142">
            <v>-10653</v>
          </cell>
          <cell r="N142">
            <v>-12811</v>
          </cell>
          <cell r="O142">
            <v>-4732</v>
          </cell>
          <cell r="P142">
            <v>2109</v>
          </cell>
          <cell r="Q142">
            <v>12773</v>
          </cell>
          <cell r="R142">
            <v>-660</v>
          </cell>
          <cell r="S142">
            <v>-16108</v>
          </cell>
          <cell r="T142">
            <v>5410</v>
          </cell>
          <cell r="U142">
            <v>1093</v>
          </cell>
          <cell r="V142">
            <v>-883</v>
          </cell>
          <cell r="W142">
            <v>3472</v>
          </cell>
          <cell r="X142">
            <v>4577</v>
          </cell>
          <cell r="Y142">
            <v>-859</v>
          </cell>
          <cell r="Z142">
            <v>-440</v>
          </cell>
          <cell r="AA142">
            <v>5256</v>
          </cell>
        </row>
        <row r="143">
          <cell r="B143" t="str">
            <v>Somatoria com Projeto Original</v>
          </cell>
          <cell r="F143">
            <v>-968.07551951358198</v>
          </cell>
          <cell r="G143">
            <v>0.17592080412206704</v>
          </cell>
          <cell r="H143">
            <v>-53892.702610000008</v>
          </cell>
          <cell r="I143">
            <v>-17131.005699999987</v>
          </cell>
          <cell r="J143">
            <v>2544.3742099999927</v>
          </cell>
          <cell r="K143">
            <v>-16526.152935000006</v>
          </cell>
          <cell r="L143">
            <v>-16422.022709999997</v>
          </cell>
          <cell r="M143">
            <v>13193.519660000005</v>
          </cell>
          <cell r="N143">
            <v>15319.936645000002</v>
          </cell>
          <cell r="O143">
            <v>24447.350245000001</v>
          </cell>
          <cell r="P143">
            <v>34560.524010000001</v>
          </cell>
          <cell r="Q143">
            <v>20694.266990000004</v>
          </cell>
          <cell r="R143">
            <v>34002.341165000005</v>
          </cell>
          <cell r="S143">
            <v>20947.540544999996</v>
          </cell>
          <cell r="T143">
            <v>43126.619440000009</v>
          </cell>
          <cell r="U143">
            <v>50821.537524999992</v>
          </cell>
          <cell r="V143">
            <v>49937.402954999998</v>
          </cell>
          <cell r="W143">
            <v>66644.189444999996</v>
          </cell>
          <cell r="X143">
            <v>75303.082170000009</v>
          </cell>
          <cell r="Y143">
            <v>44311.430209999991</v>
          </cell>
          <cell r="Z143">
            <v>88102.664919999996</v>
          </cell>
          <cell r="AA143">
            <v>102916.847845</v>
          </cell>
        </row>
        <row r="144">
          <cell r="B144" t="str">
            <v>3ª Adequação - Investimentos</v>
          </cell>
        </row>
        <row r="145">
          <cell r="B145" t="str">
            <v>Fluxo de Caixa do Fator</v>
          </cell>
          <cell r="H145">
            <v>-534.02199999999993</v>
          </cell>
          <cell r="I145">
            <v>-942.57294736842141</v>
          </cell>
          <cell r="J145">
            <v>3635.0597192982459</v>
          </cell>
          <cell r="K145">
            <v>17082.089901651187</v>
          </cell>
          <cell r="L145">
            <v>35762.644776651192</v>
          </cell>
          <cell r="M145">
            <v>-14761.459223348815</v>
          </cell>
          <cell r="N145">
            <v>-15943.200016205958</v>
          </cell>
          <cell r="O145">
            <v>-13832.850177744416</v>
          </cell>
          <cell r="P145">
            <v>-9527.8039277444168</v>
          </cell>
          <cell r="Q145">
            <v>-5605.8199277444173</v>
          </cell>
          <cell r="R145">
            <v>1228.3630722555822</v>
          </cell>
          <cell r="S145">
            <v>17330.216405588915</v>
          </cell>
          <cell r="T145">
            <v>4154.7664055889163</v>
          </cell>
          <cell r="U145">
            <v>-1165.8787372682266</v>
          </cell>
          <cell r="V145">
            <v>-4871.9107372682265</v>
          </cell>
          <cell r="W145">
            <v>1633.6652627317728</v>
          </cell>
          <cell r="X145">
            <v>-4051.9282372682273</v>
          </cell>
          <cell r="Y145">
            <v>3780.0357627317726</v>
          </cell>
          <cell r="Z145">
            <v>-2336.1872372682274</v>
          </cell>
          <cell r="AA145">
            <v>-4144.8072372682273</v>
          </cell>
        </row>
        <row r="146">
          <cell r="B146" t="str">
            <v>Somatoria com Projeto Original</v>
          </cell>
          <cell r="F146">
            <v>10540.102209628472</v>
          </cell>
          <cell r="G146">
            <v>0.19415551669029996</v>
          </cell>
          <cell r="H146">
            <v>-53647.724610000005</v>
          </cell>
          <cell r="I146">
            <v>-39914.838647368408</v>
          </cell>
          <cell r="J146">
            <v>-6050.0360707017608</v>
          </cell>
          <cell r="K146">
            <v>11750.342966651184</v>
          </cell>
          <cell r="L146">
            <v>42701.752066651192</v>
          </cell>
          <cell r="M146">
            <v>9085.0604366511907</v>
          </cell>
          <cell r="N146">
            <v>12187.736628794044</v>
          </cell>
          <cell r="O146">
            <v>15346.500067255585</v>
          </cell>
          <cell r="P146">
            <v>22923.720082255582</v>
          </cell>
          <cell r="Q146">
            <v>2315.4470622555864</v>
          </cell>
          <cell r="R146">
            <v>35890.704237255588</v>
          </cell>
          <cell r="S146">
            <v>54385.756950588911</v>
          </cell>
          <cell r="T146">
            <v>41871.385845588928</v>
          </cell>
          <cell r="U146">
            <v>48562.658787731765</v>
          </cell>
          <cell r="V146">
            <v>45948.492217731771</v>
          </cell>
          <cell r="W146">
            <v>64805.854707731771</v>
          </cell>
          <cell r="X146">
            <v>66674.153932731788</v>
          </cell>
          <cell r="Y146">
            <v>48950.465972731763</v>
          </cell>
          <cell r="Z146">
            <v>86206.477682731769</v>
          </cell>
          <cell r="AA146">
            <v>93516.040607731775</v>
          </cell>
        </row>
        <row r="147">
          <cell r="B147" t="str">
            <v>Perda de Receita - Rod. SP 322 (Sertãozinho e Pitangueiras)</v>
          </cell>
        </row>
        <row r="148">
          <cell r="B148" t="str">
            <v>Fluxo de Caixa do Fator</v>
          </cell>
          <cell r="H148">
            <v>-2872.6691704830919</v>
          </cell>
          <cell r="I148">
            <v>-2792.8034431599999</v>
          </cell>
          <cell r="J148">
            <v>-1454.9602635714521</v>
          </cell>
          <cell r="K148">
            <v>0</v>
          </cell>
          <cell r="L148">
            <v>-1317.5939985225002</v>
          </cell>
          <cell r="M148">
            <v>-1390.7927172525001</v>
          </cell>
          <cell r="N148">
            <v>-1464.1898868000001</v>
          </cell>
          <cell r="O148">
            <v>-1541.4791468150001</v>
          </cell>
          <cell r="P148">
            <v>-1622.8706216925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B149" t="str">
            <v>Somatoria com Projeto Original</v>
          </cell>
          <cell r="F149">
            <v>-7707.0295386821581</v>
          </cell>
          <cell r="G149">
            <v>0.16671352352911342</v>
          </cell>
          <cell r="H149">
            <v>-55986.371780483096</v>
          </cell>
          <cell r="I149">
            <v>-41765.069143159992</v>
          </cell>
          <cell r="J149">
            <v>-11140.056053571459</v>
          </cell>
          <cell r="K149">
            <v>-5331.7469350000028</v>
          </cell>
          <cell r="L149">
            <v>5621.5132914774995</v>
          </cell>
          <cell r="M149">
            <v>22455.726942747504</v>
          </cell>
          <cell r="N149">
            <v>26666.746758200003</v>
          </cell>
          <cell r="O149">
            <v>27637.871098185002</v>
          </cell>
          <cell r="P149">
            <v>30828.653388307503</v>
          </cell>
          <cell r="Q149">
            <v>7921.2669900000037</v>
          </cell>
          <cell r="R149">
            <v>34662.341165000005</v>
          </cell>
          <cell r="S149">
            <v>37055.540544999996</v>
          </cell>
          <cell r="T149">
            <v>37716.619440000009</v>
          </cell>
          <cell r="U149">
            <v>49728.537524999992</v>
          </cell>
          <cell r="V149">
            <v>50820.402954999998</v>
          </cell>
          <cell r="W149">
            <v>63172.189444999996</v>
          </cell>
          <cell r="X149">
            <v>70726.082170000009</v>
          </cell>
          <cell r="Y149">
            <v>45170.430209999991</v>
          </cell>
          <cell r="Z149">
            <v>88542.664919999996</v>
          </cell>
          <cell r="AA149">
            <v>97660.847844999997</v>
          </cell>
        </row>
        <row r="150">
          <cell r="B150" t="str">
            <v>Perda de Receita - Rod. SP 330 (Salles de Oliveria e Ituverava)</v>
          </cell>
        </row>
        <row r="151">
          <cell r="B151" t="str">
            <v>Fluxo de Caixa do Fator</v>
          </cell>
          <cell r="H151">
            <v>-3089.9290656712496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2">
          <cell r="B152" t="str">
            <v>Somatoria com Projeto Original</v>
          </cell>
          <cell r="F152">
            <v>-2624.3005277807911</v>
          </cell>
          <cell r="G152">
            <v>0.17370082893621805</v>
          </cell>
          <cell r="H152">
            <v>-56203.631675671255</v>
          </cell>
          <cell r="I152">
            <v>-38972.265699999989</v>
          </cell>
          <cell r="J152">
            <v>-9685.0957900000067</v>
          </cell>
          <cell r="K152">
            <v>-5331.7469350000028</v>
          </cell>
          <cell r="L152">
            <v>6939.1072899999999</v>
          </cell>
          <cell r="M152">
            <v>23846.519660000005</v>
          </cell>
          <cell r="N152">
            <v>28130.936645000002</v>
          </cell>
          <cell r="O152">
            <v>29179.350245000001</v>
          </cell>
          <cell r="P152">
            <v>32451.524010000001</v>
          </cell>
          <cell r="Q152">
            <v>7921.2669900000037</v>
          </cell>
          <cell r="R152">
            <v>34662.341165000005</v>
          </cell>
          <cell r="S152">
            <v>37055.540544999996</v>
          </cell>
          <cell r="T152">
            <v>37716.619440000009</v>
          </cell>
          <cell r="U152">
            <v>49728.537524999992</v>
          </cell>
          <cell r="V152">
            <v>50820.402954999998</v>
          </cell>
          <cell r="W152">
            <v>63172.189444999996</v>
          </cell>
          <cell r="X152">
            <v>70726.082170000009</v>
          </cell>
          <cell r="Y152">
            <v>45170.430209999991</v>
          </cell>
          <cell r="Z152">
            <v>88542.664919999996</v>
          </cell>
          <cell r="AA152">
            <v>97660.847844999997</v>
          </cell>
        </row>
        <row r="153">
          <cell r="B153" t="str">
            <v>Perda de Receita - Parcelamento do Reajuste Tarifário de Julho de 2003.</v>
          </cell>
        </row>
        <row r="154">
          <cell r="B154" t="str">
            <v>Fluxo de Caixa do Fator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-1065.0940980534756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</row>
        <row r="155">
          <cell r="B155" t="str">
            <v>Somatoria com Projeto Original</v>
          </cell>
          <cell r="F155">
            <v>-399.74066185194283</v>
          </cell>
          <cell r="G155">
            <v>0.17684933954202317</v>
          </cell>
          <cell r="H155">
            <v>-53113.702610000008</v>
          </cell>
          <cell r="I155">
            <v>-38972.265699999989</v>
          </cell>
          <cell r="J155">
            <v>-9685.0957900000067</v>
          </cell>
          <cell r="K155">
            <v>-5331.7469350000028</v>
          </cell>
          <cell r="L155">
            <v>6939.1072899999999</v>
          </cell>
          <cell r="M155">
            <v>22781.425561946529</v>
          </cell>
          <cell r="N155">
            <v>28130.936645000002</v>
          </cell>
          <cell r="O155">
            <v>29179.350245000001</v>
          </cell>
          <cell r="P155">
            <v>32451.524010000001</v>
          </cell>
          <cell r="Q155">
            <v>7921.2669900000037</v>
          </cell>
          <cell r="R155">
            <v>34662.341165000005</v>
          </cell>
          <cell r="S155">
            <v>37055.540544999996</v>
          </cell>
          <cell r="T155">
            <v>37716.619440000009</v>
          </cell>
          <cell r="U155">
            <v>49728.537524999992</v>
          </cell>
          <cell r="V155">
            <v>50820.402954999998</v>
          </cell>
          <cell r="W155">
            <v>63172.189444999996</v>
          </cell>
          <cell r="X155">
            <v>70726.082170000009</v>
          </cell>
          <cell r="Y155">
            <v>45170.430209999991</v>
          </cell>
          <cell r="Z155">
            <v>88542.664919999996</v>
          </cell>
          <cell r="AA155">
            <v>97660.847844999997</v>
          </cell>
        </row>
        <row r="156">
          <cell r="B156" t="str">
            <v>Majoração do COFINS</v>
          </cell>
        </row>
        <row r="157">
          <cell r="B157" t="str">
            <v>Fluxo de Caixa do Fator</v>
          </cell>
          <cell r="H157">
            <v>-15.310528962736107</v>
          </cell>
          <cell r="I157">
            <v>-374.60230639999997</v>
          </cell>
          <cell r="J157">
            <v>-407.95346940602747</v>
          </cell>
          <cell r="K157">
            <v>-443.53999999999996</v>
          </cell>
          <cell r="L157">
            <v>-464.45096464999989</v>
          </cell>
          <cell r="M157">
            <v>-580.32642566684376</v>
          </cell>
          <cell r="N157">
            <v>-970.68879088184735</v>
          </cell>
          <cell r="O157">
            <v>-532.67715509999982</v>
          </cell>
          <cell r="P157">
            <v>-557.63492644999997</v>
          </cell>
          <cell r="Q157">
            <v>-602.07539999999995</v>
          </cell>
          <cell r="R157">
            <v>-629.64589999999998</v>
          </cell>
          <cell r="S157">
            <v>-658.0874</v>
          </cell>
          <cell r="T157">
            <v>-687.90910000000008</v>
          </cell>
          <cell r="U157">
            <v>-719.19810000000007</v>
          </cell>
          <cell r="V157">
            <v>-750.92930000000001</v>
          </cell>
          <cell r="W157">
            <v>-784.16800000000012</v>
          </cell>
          <cell r="X157">
            <v>-818.39160000000004</v>
          </cell>
          <cell r="Y157">
            <v>-854.22990000000004</v>
          </cell>
          <cell r="Z157">
            <v>-891.7432</v>
          </cell>
          <cell r="AA157">
            <v>-931.03199999999993</v>
          </cell>
        </row>
        <row r="158">
          <cell r="B158" t="str">
            <v>Somatoria com Projeto Original</v>
          </cell>
          <cell r="F158">
            <v>-2532.7644866627447</v>
          </cell>
          <cell r="G158">
            <v>0.17375266882072771</v>
          </cell>
          <cell r="H158">
            <v>-53129.013138962742</v>
          </cell>
          <cell r="I158">
            <v>-39346.868006399985</v>
          </cell>
          <cell r="J158">
            <v>-10093.049259406034</v>
          </cell>
          <cell r="K158">
            <v>-5775.2869350000028</v>
          </cell>
          <cell r="L158">
            <v>6474.6563253499999</v>
          </cell>
          <cell r="M158">
            <v>23266.193234333161</v>
          </cell>
          <cell r="N158">
            <v>27160.247854118155</v>
          </cell>
          <cell r="O158">
            <v>28646.673089900003</v>
          </cell>
          <cell r="P158">
            <v>31893.889083550002</v>
          </cell>
          <cell r="Q158">
            <v>7319.191590000004</v>
          </cell>
          <cell r="R158">
            <v>34032.695265000002</v>
          </cell>
          <cell r="S158">
            <v>36397.453144999999</v>
          </cell>
          <cell r="T158">
            <v>37028.710340000012</v>
          </cell>
          <cell r="U158">
            <v>49009.339424999991</v>
          </cell>
          <cell r="V158">
            <v>50069.473654999994</v>
          </cell>
          <cell r="W158">
            <v>62388.021444999998</v>
          </cell>
          <cell r="X158">
            <v>69907.690570000006</v>
          </cell>
          <cell r="Y158">
            <v>44316.200309999993</v>
          </cell>
          <cell r="Z158">
            <v>87650.921719999998</v>
          </cell>
          <cell r="AA158">
            <v>96729.81584499999</v>
          </cell>
        </row>
        <row r="159">
          <cell r="B159" t="str">
            <v>Majoração do PIS</v>
          </cell>
        </row>
        <row r="160">
          <cell r="B160" t="str">
            <v>Fluxo de Caixa do Fator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-33.06881802103711</v>
          </cell>
          <cell r="M160">
            <v>-125.58409235085909</v>
          </cell>
          <cell r="N160">
            <v>-45.831791867488789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</row>
        <row r="161">
          <cell r="B161" t="str">
            <v>Somatoria com Projeto Original</v>
          </cell>
          <cell r="F161">
            <v>-76.355201902803415</v>
          </cell>
          <cell r="G161">
            <v>0.17731865679947265</v>
          </cell>
          <cell r="H161">
            <v>-53113.702610000008</v>
          </cell>
          <cell r="I161">
            <v>-38972.265699999989</v>
          </cell>
          <cell r="J161">
            <v>-9685.0957900000067</v>
          </cell>
          <cell r="K161">
            <v>-5331.7469350000028</v>
          </cell>
          <cell r="L161">
            <v>6906.0384719789627</v>
          </cell>
          <cell r="M161">
            <v>23720.935567649147</v>
          </cell>
          <cell r="N161">
            <v>28085.104853132514</v>
          </cell>
          <cell r="O161">
            <v>29179.350245000001</v>
          </cell>
          <cell r="P161">
            <v>32451.524010000001</v>
          </cell>
          <cell r="Q161">
            <v>7921.2669900000037</v>
          </cell>
          <cell r="R161">
            <v>34662.341165000005</v>
          </cell>
          <cell r="S161">
            <v>37055.540544999996</v>
          </cell>
          <cell r="T161">
            <v>37716.619440000009</v>
          </cell>
          <cell r="U161">
            <v>49728.537524999992</v>
          </cell>
          <cell r="V161">
            <v>50820.402954999998</v>
          </cell>
          <cell r="W161">
            <v>63172.189444999996</v>
          </cell>
          <cell r="X161">
            <v>70726.082170000009</v>
          </cell>
          <cell r="Y161">
            <v>45170.430209999991</v>
          </cell>
          <cell r="Z161">
            <v>88542.664919999996</v>
          </cell>
          <cell r="AA161">
            <v>97660.847844999997</v>
          </cell>
        </row>
        <row r="162">
          <cell r="B162" t="str">
            <v>Alteração do ISSQN</v>
          </cell>
        </row>
        <row r="163">
          <cell r="B163" t="str">
            <v>Fluxo de Caixa do Fator</v>
          </cell>
          <cell r="H163">
            <v>918.6317377641667</v>
          </cell>
          <cell r="I163">
            <v>1808.3948866949333</v>
          </cell>
          <cell r="J163">
            <v>1347.562029271244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  <row r="164">
          <cell r="B164" t="str">
            <v>Somatoria com Projeto Original</v>
          </cell>
          <cell r="F164">
            <v>2910.1898973679658</v>
          </cell>
          <cell r="G164">
            <v>0.18175162333857517</v>
          </cell>
          <cell r="H164">
            <v>-52195.070872235839</v>
          </cell>
          <cell r="I164">
            <v>-37163.870813305053</v>
          </cell>
          <cell r="J164">
            <v>-8337.533760728762</v>
          </cell>
          <cell r="K164">
            <v>-5331.7469350000028</v>
          </cell>
          <cell r="L164">
            <v>6939.1072899999999</v>
          </cell>
          <cell r="M164">
            <v>23846.519660000005</v>
          </cell>
          <cell r="N164">
            <v>28130.936645000002</v>
          </cell>
          <cell r="O164">
            <v>29179.350245000001</v>
          </cell>
          <cell r="P164">
            <v>32451.524010000001</v>
          </cell>
          <cell r="Q164">
            <v>7921.2669900000037</v>
          </cell>
          <cell r="R164">
            <v>34662.341165000005</v>
          </cell>
          <cell r="S164">
            <v>37055.540544999996</v>
          </cell>
          <cell r="T164">
            <v>37716.619440000009</v>
          </cell>
          <cell r="U164">
            <v>49728.537524999992</v>
          </cell>
          <cell r="V164">
            <v>50820.402954999998</v>
          </cell>
          <cell r="W164">
            <v>63172.189444999996</v>
          </cell>
          <cell r="X164">
            <v>70726.082170000009</v>
          </cell>
          <cell r="Y164">
            <v>45170.430209999991</v>
          </cell>
          <cell r="Z164">
            <v>88542.664919999996</v>
          </cell>
          <cell r="AA164">
            <v>97660.847844999997</v>
          </cell>
        </row>
        <row r="165">
          <cell r="B165" t="str">
            <v>4ª Adequação de Investimentos</v>
          </cell>
        </row>
        <row r="166">
          <cell r="B166" t="str">
            <v>Fluxo de Caixa do Fator</v>
          </cell>
          <cell r="H166">
            <v>0</v>
          </cell>
          <cell r="I166">
            <v>-7.6421052631667407E-3</v>
          </cell>
          <cell r="J166">
            <v>-8.7421052633908404E-3</v>
          </cell>
          <cell r="K166">
            <v>279.33569907120733</v>
          </cell>
          <cell r="L166">
            <v>-5.5320321787929423</v>
          </cell>
          <cell r="M166">
            <v>2872.3120678212072</v>
          </cell>
          <cell r="N166">
            <v>3816.0038106783504</v>
          </cell>
          <cell r="O166">
            <v>-1638.0398816293427</v>
          </cell>
          <cell r="P166">
            <v>-6990.8988566293428</v>
          </cell>
          <cell r="Q166">
            <v>-2033.8975566293418</v>
          </cell>
          <cell r="R166">
            <v>1927.3488633706581</v>
          </cell>
          <cell r="S166">
            <v>3897.8155300373232</v>
          </cell>
          <cell r="T166">
            <v>-395.84910746267633</v>
          </cell>
          <cell r="U166">
            <v>-1639.4801217483907</v>
          </cell>
          <cell r="V166">
            <v>219.73487825160936</v>
          </cell>
          <cell r="W166">
            <v>-417.00772174838983</v>
          </cell>
          <cell r="X166">
            <v>-1690.226421748391</v>
          </cell>
          <cell r="Y166">
            <v>-366.90442174838921</v>
          </cell>
          <cell r="Z166">
            <v>-807.29452174838957</v>
          </cell>
          <cell r="AA166">
            <v>870.24547825160926</v>
          </cell>
        </row>
        <row r="167">
          <cell r="B167" t="str">
            <v>Somatoria com Projeto Original</v>
          </cell>
          <cell r="F167">
            <v>504.74300341849727</v>
          </cell>
          <cell r="G167">
            <v>0.17816814986071636</v>
          </cell>
          <cell r="H167">
            <v>-53113.702610000008</v>
          </cell>
          <cell r="I167">
            <v>-38972.273342105254</v>
          </cell>
          <cell r="J167">
            <v>-9685.1045321052698</v>
          </cell>
          <cell r="K167">
            <v>-5052.4112359287956</v>
          </cell>
          <cell r="L167">
            <v>6933.5752578212068</v>
          </cell>
          <cell r="M167">
            <v>26718.831727821213</v>
          </cell>
          <cell r="N167">
            <v>31946.940455678352</v>
          </cell>
          <cell r="O167">
            <v>27541.31036337066</v>
          </cell>
          <cell r="P167">
            <v>25460.62515337066</v>
          </cell>
          <cell r="Q167">
            <v>5887.3694333706617</v>
          </cell>
          <cell r="R167">
            <v>36589.690028370664</v>
          </cell>
          <cell r="S167">
            <v>40953.356075037322</v>
          </cell>
          <cell r="T167">
            <v>37320.77033253733</v>
          </cell>
          <cell r="U167">
            <v>48089.057403251601</v>
          </cell>
          <cell r="V167">
            <v>51040.137833251611</v>
          </cell>
          <cell r="W167">
            <v>62755.181723251604</v>
          </cell>
          <cell r="X167">
            <v>69035.855748251619</v>
          </cell>
          <cell r="Y167">
            <v>44803.525788251602</v>
          </cell>
          <cell r="Z167">
            <v>87735.370398251602</v>
          </cell>
          <cell r="AA167">
            <v>98531.093323251611</v>
          </cell>
        </row>
        <row r="168">
          <cell r="B168" t="str">
            <v>5ª Adequação de Investimentos</v>
          </cell>
        </row>
        <row r="169">
          <cell r="B169" t="str">
            <v>Fluxo de Caixa do Fator</v>
          </cell>
          <cell r="H169">
            <v>0</v>
          </cell>
          <cell r="I169">
            <v>151.75762105263178</v>
          </cell>
          <cell r="J169">
            <v>-2.6823789473682247</v>
          </cell>
          <cell r="K169">
            <v>225.46127987616094</v>
          </cell>
          <cell r="L169">
            <v>-7.1987201238387568</v>
          </cell>
          <cell r="M169">
            <v>-7.1987201238387568</v>
          </cell>
          <cell r="N169">
            <v>38.302851304730993</v>
          </cell>
          <cell r="O169">
            <v>1958.4572051508867</v>
          </cell>
          <cell r="P169">
            <v>-3097.4766448491137</v>
          </cell>
          <cell r="Q169">
            <v>-4320.1963448491142</v>
          </cell>
          <cell r="R169">
            <v>160.8136551508868</v>
          </cell>
          <cell r="S169">
            <v>160.8136551508868</v>
          </cell>
          <cell r="T169">
            <v>160.8136551508868</v>
          </cell>
          <cell r="U169">
            <v>160.8136551508868</v>
          </cell>
          <cell r="V169">
            <v>674.89365515088764</v>
          </cell>
          <cell r="W169">
            <v>130.89365515088761</v>
          </cell>
          <cell r="X169">
            <v>130.8936551508888</v>
          </cell>
          <cell r="Y169">
            <v>130.89365515088642</v>
          </cell>
          <cell r="Z169">
            <v>130.89365515088761</v>
          </cell>
          <cell r="AA169">
            <v>130.89365515088642</v>
          </cell>
        </row>
        <row r="170">
          <cell r="B170" t="str">
            <v>Somatoria com Projeto Original</v>
          </cell>
          <cell r="F170">
            <v>-615.50007412060336</v>
          </cell>
          <cell r="G170">
            <v>0.17653263155895724</v>
          </cell>
          <cell r="H170">
            <v>-53113.702610000008</v>
          </cell>
          <cell r="I170">
            <v>-38820.508078947358</v>
          </cell>
          <cell r="J170">
            <v>-9687.7781689473741</v>
          </cell>
          <cell r="K170">
            <v>-5106.2856551238419</v>
          </cell>
          <cell r="L170">
            <v>6931.908569876161</v>
          </cell>
          <cell r="M170">
            <v>23839.320939876168</v>
          </cell>
          <cell r="N170">
            <v>28169.239496304734</v>
          </cell>
          <cell r="O170">
            <v>31137.807450150889</v>
          </cell>
          <cell r="P170">
            <v>29354.047365150887</v>
          </cell>
          <cell r="Q170">
            <v>3601.0706451508895</v>
          </cell>
          <cell r="R170">
            <v>34823.154820150892</v>
          </cell>
          <cell r="S170">
            <v>37216.354200150883</v>
          </cell>
          <cell r="T170">
            <v>37877.433095150896</v>
          </cell>
          <cell r="U170">
            <v>49889.351180150879</v>
          </cell>
          <cell r="V170">
            <v>51495.296610150886</v>
          </cell>
          <cell r="W170">
            <v>63303.083100150885</v>
          </cell>
          <cell r="X170">
            <v>70856.975825150905</v>
          </cell>
          <cell r="Y170">
            <v>45301.32386515088</v>
          </cell>
          <cell r="Z170">
            <v>88673.558575150877</v>
          </cell>
          <cell r="AA170">
            <v>97791.741500150878</v>
          </cell>
        </row>
        <row r="171">
          <cell r="B171" t="str">
            <v>6ª Adequação - Investimentos</v>
          </cell>
        </row>
        <row r="172">
          <cell r="B172" t="str">
            <v>Fluxo de Caixa do Fator</v>
          </cell>
          <cell r="H172">
            <v>0</v>
          </cell>
          <cell r="I172">
            <v>0</v>
          </cell>
          <cell r="J172">
            <v>3.6666666654127766E-4</v>
          </cell>
          <cell r="K172">
            <v>1.7254901970773062E-4</v>
          </cell>
          <cell r="L172">
            <v>1.7254901940759736E-4</v>
          </cell>
          <cell r="M172">
            <v>1.7254902000786389E-4</v>
          </cell>
          <cell r="N172">
            <v>1.7254901940759736E-4</v>
          </cell>
          <cell r="O172">
            <v>1.7254901940759736E-4</v>
          </cell>
          <cell r="P172">
            <v>-14.402552450981311</v>
          </cell>
          <cell r="Q172">
            <v>1008.4993475490199</v>
          </cell>
          <cell r="R172">
            <v>-1500.6106524509801</v>
          </cell>
          <cell r="S172">
            <v>19.389347549019913</v>
          </cell>
          <cell r="T172">
            <v>19.389347549018712</v>
          </cell>
          <cell r="U172">
            <v>19.389347549019913</v>
          </cell>
          <cell r="V172">
            <v>19.389347549018712</v>
          </cell>
          <cell r="W172">
            <v>19.389347549018712</v>
          </cell>
          <cell r="X172">
            <v>19.389347549018712</v>
          </cell>
          <cell r="Y172">
            <v>19.389347549018712</v>
          </cell>
          <cell r="Z172">
            <v>19.389347549018712</v>
          </cell>
          <cell r="AA172">
            <v>19.389347549018712</v>
          </cell>
        </row>
        <row r="173">
          <cell r="B173" t="str">
            <v>Somatoria com Projeto Original</v>
          </cell>
          <cell r="F173">
            <v>-41.294014877559249</v>
          </cell>
          <cell r="G173">
            <v>0.17736956010188518</v>
          </cell>
          <cell r="H173">
            <v>-53113.702610000008</v>
          </cell>
          <cell r="I173">
            <v>-38972.265699999989</v>
          </cell>
          <cell r="J173">
            <v>-9685.0954233333396</v>
          </cell>
          <cell r="K173">
            <v>-5331.7467624509827</v>
          </cell>
          <cell r="L173">
            <v>6939.1074625490191</v>
          </cell>
          <cell r="M173">
            <v>23846.519832549024</v>
          </cell>
          <cell r="N173">
            <v>28130.93681754902</v>
          </cell>
          <cell r="O173">
            <v>29179.35041754902</v>
          </cell>
          <cell r="P173">
            <v>32437.121457549019</v>
          </cell>
          <cell r="Q173">
            <v>8929.7663375490229</v>
          </cell>
          <cell r="R173">
            <v>33161.730512549024</v>
          </cell>
          <cell r="S173">
            <v>37074.929892549015</v>
          </cell>
          <cell r="T173">
            <v>37736.008787549028</v>
          </cell>
          <cell r="U173">
            <v>49747.926872549011</v>
          </cell>
          <cell r="V173">
            <v>50839.792302549016</v>
          </cell>
          <cell r="W173">
            <v>63191.578792549015</v>
          </cell>
          <cell r="X173">
            <v>70745.471517549027</v>
          </cell>
          <cell r="Y173">
            <v>45189.81955754901</v>
          </cell>
          <cell r="Z173">
            <v>88562.054267549014</v>
          </cell>
          <cell r="AA173">
            <v>97680.237192549015</v>
          </cell>
        </row>
        <row r="174">
          <cell r="B174" t="str">
            <v>Compensação da CSLL e IR - Referente ao Resultado Negativo do Ano 1</v>
          </cell>
        </row>
        <row r="175">
          <cell r="B175" t="str">
            <v>Fluxo de Caixa do Fator</v>
          </cell>
          <cell r="H175">
            <v>0</v>
          </cell>
          <cell r="I175">
            <v>-233.49460496486574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B176" t="str">
            <v>Somatoria com Projeto Original</v>
          </cell>
          <cell r="F176">
            <v>-168.42515927098086</v>
          </cell>
          <cell r="G176">
            <v>0.17718516474440044</v>
          </cell>
          <cell r="H176">
            <v>-53113.702610000008</v>
          </cell>
          <cell r="I176">
            <v>-39205.760304964853</v>
          </cell>
          <cell r="J176">
            <v>-9685.0957900000067</v>
          </cell>
          <cell r="K176">
            <v>-5331.7469350000028</v>
          </cell>
          <cell r="L176">
            <v>6939.1072899999999</v>
          </cell>
          <cell r="M176">
            <v>23846.519660000005</v>
          </cell>
          <cell r="N176">
            <v>28130.936645000002</v>
          </cell>
          <cell r="O176">
            <v>29179.350245000001</v>
          </cell>
          <cell r="P176">
            <v>32451.524010000001</v>
          </cell>
          <cell r="Q176">
            <v>7921.2669900000037</v>
          </cell>
          <cell r="R176">
            <v>34662.341165000005</v>
          </cell>
          <cell r="S176">
            <v>37055.540544999996</v>
          </cell>
          <cell r="T176">
            <v>37716.619440000009</v>
          </cell>
          <cell r="U176">
            <v>49728.537524999992</v>
          </cell>
          <cell r="V176">
            <v>50820.402954999998</v>
          </cell>
          <cell r="W176">
            <v>63172.189444999996</v>
          </cell>
          <cell r="X176">
            <v>70726.082170000009</v>
          </cell>
          <cell r="Y176">
            <v>45170.430209999991</v>
          </cell>
          <cell r="Z176">
            <v>88542.664919999996</v>
          </cell>
          <cell r="AA176">
            <v>97660.847844999997</v>
          </cell>
        </row>
        <row r="177">
          <cell r="B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</row>
        <row r="179">
          <cell r="B179">
            <v>0</v>
          </cell>
          <cell r="F179">
            <v>4.1688632533956627E-9</v>
          </cell>
          <cell r="G179">
            <v>0.17742957902740991</v>
          </cell>
          <cell r="H179">
            <v>-53113.702610000008</v>
          </cell>
          <cell r="I179">
            <v>-38972.265699999989</v>
          </cell>
          <cell r="J179">
            <v>-9685.0957900000067</v>
          </cell>
          <cell r="K179">
            <v>-5331.7469350000028</v>
          </cell>
          <cell r="L179">
            <v>6939.1072899999999</v>
          </cell>
          <cell r="M179">
            <v>23846.519660000005</v>
          </cell>
          <cell r="N179">
            <v>28130.936645000002</v>
          </cell>
          <cell r="O179">
            <v>29179.350245000001</v>
          </cell>
          <cell r="P179">
            <v>32451.524010000001</v>
          </cell>
          <cell r="Q179">
            <v>7921.2669900000037</v>
          </cell>
          <cell r="R179">
            <v>34662.341165000005</v>
          </cell>
          <cell r="S179">
            <v>37055.540544999996</v>
          </cell>
          <cell r="T179">
            <v>37716.619440000009</v>
          </cell>
          <cell r="U179">
            <v>49728.537524999992</v>
          </cell>
          <cell r="V179">
            <v>50820.402954999998</v>
          </cell>
          <cell r="W179">
            <v>63172.189444999996</v>
          </cell>
          <cell r="X179">
            <v>70726.082170000009</v>
          </cell>
          <cell r="Y179">
            <v>45170.430209999991</v>
          </cell>
          <cell r="Z179">
            <v>88542.664919999996</v>
          </cell>
          <cell r="AA179">
            <v>97660.847844999997</v>
          </cell>
        </row>
        <row r="180">
          <cell r="B180">
            <v>0</v>
          </cell>
        </row>
        <row r="181">
          <cell r="B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B182">
            <v>0</v>
          </cell>
          <cell r="F182">
            <v>4.1688632533956627E-9</v>
          </cell>
          <cell r="G182">
            <v>0.17742957902740991</v>
          </cell>
          <cell r="H182">
            <v>-53113.702610000008</v>
          </cell>
          <cell r="I182">
            <v>-38972.265699999989</v>
          </cell>
          <cell r="J182">
            <v>-9685.0957900000067</v>
          </cell>
          <cell r="K182">
            <v>-5331.7469350000028</v>
          </cell>
          <cell r="L182">
            <v>6939.1072899999999</v>
          </cell>
          <cell r="M182">
            <v>23846.519660000005</v>
          </cell>
          <cell r="N182">
            <v>28130.936645000002</v>
          </cell>
          <cell r="O182">
            <v>29179.350245000001</v>
          </cell>
          <cell r="P182">
            <v>32451.524010000001</v>
          </cell>
          <cell r="Q182">
            <v>7921.2669900000037</v>
          </cell>
          <cell r="R182">
            <v>34662.341165000005</v>
          </cell>
          <cell r="S182">
            <v>37055.540544999996</v>
          </cell>
          <cell r="T182">
            <v>37716.619440000009</v>
          </cell>
          <cell r="U182">
            <v>49728.537524999992</v>
          </cell>
          <cell r="V182">
            <v>50820.402954999998</v>
          </cell>
          <cell r="W182">
            <v>63172.189444999996</v>
          </cell>
          <cell r="X182">
            <v>70726.082170000009</v>
          </cell>
          <cell r="Y182">
            <v>45170.430209999991</v>
          </cell>
          <cell r="Z182">
            <v>88542.664919999996</v>
          </cell>
          <cell r="AA182">
            <v>97660.847844999997</v>
          </cell>
        </row>
        <row r="183">
          <cell r="B183" t="str">
            <v>(=)TOTAL GERAL</v>
          </cell>
        </row>
        <row r="184">
          <cell r="B184" t="str">
            <v>Fluxo de Caixa do Fator</v>
          </cell>
          <cell r="H184">
            <v>27190.20097264709</v>
          </cell>
          <cell r="I184">
            <v>21360.461563749017</v>
          </cell>
          <cell r="J184">
            <v>-8213.7127387939545</v>
          </cell>
          <cell r="K184">
            <v>2516.8170531475721</v>
          </cell>
          <cell r="L184">
            <v>-3137.329584295956</v>
          </cell>
          <cell r="M184">
            <v>-25929.143036426107</v>
          </cell>
          <cell r="N184">
            <v>-28325.603651223188</v>
          </cell>
          <cell r="O184">
            <v>-19934.588983588852</v>
          </cell>
          <cell r="P184">
            <v>-21811.087529816356</v>
          </cell>
          <cell r="Q184">
            <v>12731.510118326143</v>
          </cell>
          <cell r="R184">
            <v>-6044.7309616738512</v>
          </cell>
          <cell r="S184">
            <v>454.14753832614531</v>
          </cell>
          <cell r="T184">
            <v>7575.2112008261456</v>
          </cell>
          <cell r="U184">
            <v>-808.35395631671065</v>
          </cell>
          <cell r="V184">
            <v>-4645.8221563167108</v>
          </cell>
          <cell r="W184">
            <v>157.7725436832892</v>
          </cell>
          <cell r="X184">
            <v>-8013.2632563167108</v>
          </cell>
          <cell r="Y184">
            <v>22712.184443683287</v>
          </cell>
          <cell r="Z184">
            <v>-9204.9419563167121</v>
          </cell>
          <cell r="AA184">
            <v>-4055.3107563167127</v>
          </cell>
        </row>
        <row r="185">
          <cell r="B185" t="str">
            <v>Somatoria com Projeto Original</v>
          </cell>
          <cell r="F185">
            <v>6336.2322889004354</v>
          </cell>
          <cell r="G185">
            <v>0.18982213783124235</v>
          </cell>
          <cell r="H185">
            <v>-25923.501637352918</v>
          </cell>
          <cell r="I185">
            <v>-17611.804136250972</v>
          </cell>
          <cell r="J185">
            <v>-17898.808528793961</v>
          </cell>
          <cell r="K185">
            <v>-2814.9298818524308</v>
          </cell>
          <cell r="L185">
            <v>3801.7777057040439</v>
          </cell>
          <cell r="M185">
            <v>-2082.6233764261015</v>
          </cell>
          <cell r="N185">
            <v>-194.66700622318604</v>
          </cell>
          <cell r="O185">
            <v>9244.7612614111495</v>
          </cell>
          <cell r="P185">
            <v>10640.436480183645</v>
          </cell>
          <cell r="Q185">
            <v>20652.777108326147</v>
          </cell>
          <cell r="R185">
            <v>28617.610203326156</v>
          </cell>
          <cell r="S185">
            <v>37509.688083326138</v>
          </cell>
          <cell r="T185">
            <v>45291.830640826156</v>
          </cell>
          <cell r="U185">
            <v>48920.183568683278</v>
          </cell>
          <cell r="V185">
            <v>46174.580798683288</v>
          </cell>
          <cell r="W185">
            <v>63329.961988683288</v>
          </cell>
          <cell r="X185">
            <v>62712.818913683295</v>
          </cell>
          <cell r="Y185">
            <v>67882.614653683282</v>
          </cell>
          <cell r="Z185">
            <v>79337.722963683278</v>
          </cell>
          <cell r="AA185">
            <v>93605.537088683282</v>
          </cell>
        </row>
        <row r="186">
          <cell r="B186" t="str">
            <v>(a) efeitos de cada fator de desequilibrio no fluxo de caixa e na taxa interna de retorno do projeto original</v>
          </cell>
        </row>
        <row r="188">
          <cell r="B188" t="str">
            <v>DEMONSTRATIVO DE RESULTADOS COM FATORES DE DESEQUILIBRIO NO PERIODO CONTRATUAL (Milhares de Reais)</v>
          </cell>
        </row>
        <row r="190">
          <cell r="B190" t="str">
            <v>DISCRIMINAÇÃO</v>
          </cell>
          <cell r="G190">
            <v>1</v>
          </cell>
          <cell r="H190">
            <v>2</v>
          </cell>
          <cell r="I190">
            <v>3</v>
          </cell>
          <cell r="J190">
            <v>4</v>
          </cell>
          <cell r="K190">
            <v>5</v>
          </cell>
          <cell r="L190">
            <v>6</v>
          </cell>
          <cell r="M190">
            <v>7</v>
          </cell>
          <cell r="N190">
            <v>8</v>
          </cell>
          <cell r="O190">
            <v>9</v>
          </cell>
          <cell r="P190">
            <v>10</v>
          </cell>
          <cell r="Q190">
            <v>11</v>
          </cell>
          <cell r="R190">
            <v>12</v>
          </cell>
          <cell r="S190">
            <v>13</v>
          </cell>
          <cell r="T190">
            <v>14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19</v>
          </cell>
          <cell r="Z190">
            <v>20</v>
          </cell>
          <cell r="AA190" t="str">
            <v>TOTAL</v>
          </cell>
        </row>
        <row r="191">
          <cell r="B191" t="str">
            <v>1 -  RECEITA BRUTA    (1.1)</v>
          </cell>
          <cell r="G191">
            <v>27421.842918333336</v>
          </cell>
          <cell r="H191">
            <v>55910.792000000001</v>
          </cell>
          <cell r="I191">
            <v>60888.577523287669</v>
          </cell>
          <cell r="J191">
            <v>66200</v>
          </cell>
          <cell r="K191">
            <v>69321.039499999999</v>
          </cell>
          <cell r="L191">
            <v>70408.848765550327</v>
          </cell>
          <cell r="M191">
            <v>75958.16</v>
          </cell>
          <cell r="N191">
            <v>79504.053</v>
          </cell>
          <cell r="O191">
            <v>83229.093500000003</v>
          </cell>
          <cell r="P191">
            <v>89862</v>
          </cell>
          <cell r="Q191">
            <v>93977</v>
          </cell>
          <cell r="R191">
            <v>98222</v>
          </cell>
          <cell r="S191">
            <v>102673</v>
          </cell>
          <cell r="T191">
            <v>107343</v>
          </cell>
          <cell r="U191">
            <v>112079</v>
          </cell>
          <cell r="V191">
            <v>117040</v>
          </cell>
          <cell r="W191">
            <v>122148</v>
          </cell>
          <cell r="X191">
            <v>127497</v>
          </cell>
          <cell r="Y191">
            <v>133096</v>
          </cell>
          <cell r="Z191">
            <v>138960</v>
          </cell>
          <cell r="AA191">
            <v>1831739.4072071714</v>
          </cell>
        </row>
        <row r="192">
          <cell r="B192" t="str">
            <v>1.1 - Operacionais    (1.1.1 + 1.1.2)</v>
          </cell>
          <cell r="G192">
            <v>27421.842918333336</v>
          </cell>
          <cell r="H192">
            <v>55910.792000000001</v>
          </cell>
          <cell r="I192">
            <v>60888.577523287669</v>
          </cell>
          <cell r="J192">
            <v>66200</v>
          </cell>
          <cell r="K192">
            <v>69321.039499999999</v>
          </cell>
          <cell r="L192">
            <v>70408.848765550327</v>
          </cell>
          <cell r="M192">
            <v>75958.16</v>
          </cell>
          <cell r="N192">
            <v>79504.053</v>
          </cell>
          <cell r="O192">
            <v>83229.093500000003</v>
          </cell>
          <cell r="P192">
            <v>89862</v>
          </cell>
          <cell r="Q192">
            <v>93977</v>
          </cell>
          <cell r="R192">
            <v>98222</v>
          </cell>
          <cell r="S192">
            <v>102673</v>
          </cell>
          <cell r="T192">
            <v>107343</v>
          </cell>
          <cell r="U192">
            <v>112079</v>
          </cell>
          <cell r="V192">
            <v>117040</v>
          </cell>
          <cell r="W192">
            <v>122148</v>
          </cell>
          <cell r="X192">
            <v>127497</v>
          </cell>
          <cell r="Y192">
            <v>133096</v>
          </cell>
          <cell r="Z192">
            <v>138960</v>
          </cell>
          <cell r="AA192">
            <v>1831739.4072071714</v>
          </cell>
        </row>
        <row r="193">
          <cell r="B193" t="str">
            <v>1.1.1 - Receitas de  Pedágios    (Transp. Qd.2.1.1.2)</v>
          </cell>
          <cell r="G193">
            <v>27421.842918333336</v>
          </cell>
          <cell r="H193">
            <v>55910.792000000001</v>
          </cell>
          <cell r="I193">
            <v>60888.577523287669</v>
          </cell>
          <cell r="J193">
            <v>66200</v>
          </cell>
          <cell r="K193">
            <v>69321.039499999999</v>
          </cell>
          <cell r="L193">
            <v>70408.848765550327</v>
          </cell>
          <cell r="M193">
            <v>75958.16</v>
          </cell>
          <cell r="N193">
            <v>79504.053</v>
          </cell>
          <cell r="O193">
            <v>83229.093500000003</v>
          </cell>
          <cell r="P193">
            <v>89862</v>
          </cell>
          <cell r="Q193">
            <v>93977</v>
          </cell>
          <cell r="R193">
            <v>98222</v>
          </cell>
          <cell r="S193">
            <v>102673</v>
          </cell>
          <cell r="T193">
            <v>107343</v>
          </cell>
          <cell r="U193">
            <v>112079</v>
          </cell>
          <cell r="V193">
            <v>117040</v>
          </cell>
          <cell r="W193">
            <v>122148</v>
          </cell>
          <cell r="X193">
            <v>127497</v>
          </cell>
          <cell r="Y193">
            <v>133096</v>
          </cell>
          <cell r="Z193">
            <v>138960</v>
          </cell>
          <cell r="AA193">
            <v>1831739.4072071714</v>
          </cell>
        </row>
        <row r="194">
          <cell r="B194" t="str">
            <v>1.1.2 - Outras Receitas Operacionais    (calculado 2.1.2.)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</row>
        <row r="195">
          <cell r="B195" t="str">
            <v>2 -  DEDUÇÕES DA RECEITA    (2.1)</v>
          </cell>
          <cell r="G195">
            <v>749.53037310111108</v>
          </cell>
          <cell r="H195">
            <v>2137.1866621866666</v>
          </cell>
          <cell r="I195">
            <v>3255.575344911781</v>
          </cell>
          <cell r="J195">
            <v>5726.3</v>
          </cell>
          <cell r="K195">
            <v>6045.626361557519</v>
          </cell>
          <cell r="L195">
            <v>6439.8747186507253</v>
          </cell>
          <cell r="M195">
            <v>7327.9941396258746</v>
          </cell>
          <cell r="N195">
            <v>6877.1005845</v>
          </cell>
          <cell r="O195">
            <v>7199.3165877499996</v>
          </cell>
          <cell r="P195">
            <v>7773.063000000001</v>
          </cell>
          <cell r="Q195">
            <v>8129.0105000000003</v>
          </cell>
          <cell r="R195">
            <v>8496.2029999999995</v>
          </cell>
          <cell r="S195">
            <v>8881.2145</v>
          </cell>
          <cell r="T195">
            <v>9285.1695</v>
          </cell>
          <cell r="U195">
            <v>9694.8335000000006</v>
          </cell>
          <cell r="V195">
            <v>10123.960000000001</v>
          </cell>
          <cell r="W195">
            <v>10565.802</v>
          </cell>
          <cell r="X195">
            <v>11028.4905</v>
          </cell>
          <cell r="Y195">
            <v>11512.804</v>
          </cell>
          <cell r="Z195">
            <v>12020.039999999999</v>
          </cell>
          <cell r="AA195">
            <v>153269.09527228368</v>
          </cell>
        </row>
        <row r="196">
          <cell r="B196" t="str">
            <v>2.1 - Tributos sobre Faturamento    (2.1.1+ .... + 2.1.4)</v>
          </cell>
          <cell r="G196">
            <v>749.53037310111108</v>
          </cell>
          <cell r="H196">
            <v>2137.1866621866666</v>
          </cell>
          <cell r="I196">
            <v>3255.575344911781</v>
          </cell>
          <cell r="J196">
            <v>5726.3</v>
          </cell>
          <cell r="K196">
            <v>6045.626361557519</v>
          </cell>
          <cell r="L196">
            <v>6439.8747186507253</v>
          </cell>
          <cell r="M196">
            <v>7327.9941396258746</v>
          </cell>
          <cell r="N196">
            <v>6877.1005845</v>
          </cell>
          <cell r="O196">
            <v>7199.3165877499996</v>
          </cell>
          <cell r="P196">
            <v>7773.063000000001</v>
          </cell>
          <cell r="Q196">
            <v>8129.0105000000003</v>
          </cell>
          <cell r="R196">
            <v>8496.2029999999995</v>
          </cell>
          <cell r="S196">
            <v>8881.2145</v>
          </cell>
          <cell r="T196">
            <v>9285.1695</v>
          </cell>
          <cell r="U196">
            <v>9694.8335000000006</v>
          </cell>
          <cell r="V196">
            <v>10123.960000000001</v>
          </cell>
          <cell r="W196">
            <v>10565.802</v>
          </cell>
          <cell r="X196">
            <v>11028.4905</v>
          </cell>
          <cell r="Y196">
            <v>11512.804</v>
          </cell>
          <cell r="Z196">
            <v>12020.039999999999</v>
          </cell>
          <cell r="AA196">
            <v>153269.09527228368</v>
          </cell>
        </row>
        <row r="197">
          <cell r="B197" t="str">
            <v>2.1.1 - I.S.S    (transp. Qd  1.3.)</v>
          </cell>
          <cell r="G197">
            <v>0</v>
          </cell>
          <cell r="H197">
            <v>96.442754186666662</v>
          </cell>
          <cell r="I197">
            <v>1033.1422653117809</v>
          </cell>
          <cell r="J197">
            <v>3310</v>
          </cell>
          <cell r="K197">
            <v>3466.0519750000003</v>
          </cell>
          <cell r="L197">
            <v>3520.4424382775173</v>
          </cell>
          <cell r="M197">
            <v>3797.9080000000004</v>
          </cell>
          <cell r="N197">
            <v>3975.2026499999997</v>
          </cell>
          <cell r="O197">
            <v>4161.454675</v>
          </cell>
          <cell r="P197">
            <v>4493.1000000000004</v>
          </cell>
          <cell r="Q197">
            <v>4698.8500000000004</v>
          </cell>
          <cell r="R197">
            <v>4911.1000000000004</v>
          </cell>
          <cell r="S197">
            <v>5133.6500000000005</v>
          </cell>
          <cell r="T197">
            <v>5367.1500000000005</v>
          </cell>
          <cell r="U197">
            <v>5603.9500000000007</v>
          </cell>
          <cell r="V197">
            <v>5852</v>
          </cell>
          <cell r="W197">
            <v>6107.4000000000005</v>
          </cell>
          <cell r="X197">
            <v>6374.85</v>
          </cell>
          <cell r="Y197">
            <v>6654.8</v>
          </cell>
          <cell r="Z197">
            <v>6948</v>
          </cell>
          <cell r="AA197">
            <v>85505.494757775974</v>
          </cell>
        </row>
        <row r="198">
          <cell r="B198" t="str">
            <v>2.1.2 - Cofins    (transp. Qd 1.3.)</v>
          </cell>
          <cell r="G198">
            <v>571.28839413194441</v>
          </cell>
          <cell r="H198">
            <v>1677.32376</v>
          </cell>
          <cell r="I198">
            <v>1826.6573256986303</v>
          </cell>
          <cell r="J198">
            <v>1986</v>
          </cell>
          <cell r="K198">
            <v>2079.6311850000002</v>
          </cell>
          <cell r="L198">
            <v>2274.3358195898782</v>
          </cell>
          <cell r="M198">
            <v>2967.9524401221602</v>
          </cell>
          <cell r="N198">
            <v>2385.1215899999997</v>
          </cell>
          <cell r="O198">
            <v>2496.872805</v>
          </cell>
          <cell r="P198">
            <v>2695.86</v>
          </cell>
          <cell r="Q198">
            <v>2819.31</v>
          </cell>
          <cell r="R198">
            <v>2946.66</v>
          </cell>
          <cell r="S198">
            <v>3080.19</v>
          </cell>
          <cell r="T198">
            <v>3220.29</v>
          </cell>
          <cell r="U198">
            <v>3362.37</v>
          </cell>
          <cell r="V198">
            <v>3511.2000000000003</v>
          </cell>
          <cell r="W198">
            <v>3664.44</v>
          </cell>
          <cell r="X198">
            <v>3824.91</v>
          </cell>
          <cell r="Y198">
            <v>3992.88</v>
          </cell>
          <cell r="Z198">
            <v>4168.8</v>
          </cell>
          <cell r="AA198">
            <v>55552.093319542611</v>
          </cell>
        </row>
        <row r="199">
          <cell r="B199" t="str">
            <v>2.1.3 - Pis / Pasep    (transp. Qd 1.3.)</v>
          </cell>
          <cell r="G199">
            <v>178.24197896916664</v>
          </cell>
          <cell r="H199">
            <v>363.42014799999998</v>
          </cell>
          <cell r="I199">
            <v>395.77575390136985</v>
          </cell>
          <cell r="J199">
            <v>430.29999999999995</v>
          </cell>
          <cell r="K199">
            <v>499.94320155751802</v>
          </cell>
          <cell r="L199">
            <v>645.09646078332958</v>
          </cell>
          <cell r="M199">
            <v>562.13369950371452</v>
          </cell>
          <cell r="N199">
            <v>516.77634450000005</v>
          </cell>
          <cell r="O199">
            <v>540.98910775000002</v>
          </cell>
          <cell r="P199">
            <v>584.10299999999995</v>
          </cell>
          <cell r="Q199">
            <v>610.85050000000001</v>
          </cell>
          <cell r="R199">
            <v>638.44299999999998</v>
          </cell>
          <cell r="S199">
            <v>667.37450000000001</v>
          </cell>
          <cell r="T199">
            <v>697.72949999999992</v>
          </cell>
          <cell r="U199">
            <v>728.51350000000002</v>
          </cell>
          <cell r="V199">
            <v>760.76</v>
          </cell>
          <cell r="W199">
            <v>793.96199999999999</v>
          </cell>
          <cell r="X199">
            <v>828.73050000000001</v>
          </cell>
          <cell r="Y199">
            <v>865.12399999999991</v>
          </cell>
          <cell r="Z199">
            <v>903.24</v>
          </cell>
          <cell r="AA199">
            <v>12211.507194965097</v>
          </cell>
        </row>
        <row r="200">
          <cell r="B200" t="str">
            <v>2.1.4 - CPMF    (transp Qd 1.3.)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</row>
        <row r="201">
          <cell r="B201" t="str">
            <v>3 -  RECEITA LIQUIDA    (1 - 2)</v>
          </cell>
          <cell r="G201">
            <v>26672.312545232224</v>
          </cell>
          <cell r="H201">
            <v>53773.605337813337</v>
          </cell>
          <cell r="I201">
            <v>57633.002178375886</v>
          </cell>
          <cell r="J201">
            <v>60473.7</v>
          </cell>
          <cell r="K201">
            <v>63275.413138442484</v>
          </cell>
          <cell r="L201">
            <v>63968.974046899602</v>
          </cell>
          <cell r="M201">
            <v>68630.165860374123</v>
          </cell>
          <cell r="N201">
            <v>72626.952415499996</v>
          </cell>
          <cell r="O201">
            <v>76029.776912250003</v>
          </cell>
          <cell r="P201">
            <v>82088.937000000005</v>
          </cell>
          <cell r="Q201">
            <v>85847.989499999996</v>
          </cell>
          <cell r="R201">
            <v>89725.797000000006</v>
          </cell>
          <cell r="S201">
            <v>93791.785499999998</v>
          </cell>
          <cell r="T201">
            <v>98057.830499999996</v>
          </cell>
          <cell r="U201">
            <v>102384.16649999999</v>
          </cell>
          <cell r="V201">
            <v>106916.04</v>
          </cell>
          <cell r="W201">
            <v>111582.198</v>
          </cell>
          <cell r="X201">
            <v>116468.5095</v>
          </cell>
          <cell r="Y201">
            <v>121583.196</v>
          </cell>
          <cell r="Z201">
            <v>126939.96</v>
          </cell>
          <cell r="AA201">
            <v>1678470.3119348877</v>
          </cell>
        </row>
        <row r="202">
          <cell r="B202" t="str">
            <v>4 -  DESPESAS    (4.1)</v>
          </cell>
          <cell r="G202">
            <v>27379.871954216665</v>
          </cell>
          <cell r="H202">
            <v>37579.111654736844</v>
          </cell>
          <cell r="I202">
            <v>39782.842998213251</v>
          </cell>
          <cell r="J202">
            <v>41241.621947024425</v>
          </cell>
          <cell r="K202">
            <v>42432.984173691089</v>
          </cell>
          <cell r="L202">
            <v>43697.80919698911</v>
          </cell>
          <cell r="M202">
            <v>45983.319931548234</v>
          </cell>
          <cell r="N202">
            <v>47704.091336932848</v>
          </cell>
          <cell r="O202">
            <v>49717.209218599513</v>
          </cell>
          <cell r="P202">
            <v>51452.598534811637</v>
          </cell>
          <cell r="Q202">
            <v>52719.289201478299</v>
          </cell>
          <cell r="R202">
            <v>53475.394757033864</v>
          </cell>
          <cell r="S202">
            <v>53924.541007033855</v>
          </cell>
          <cell r="T202">
            <v>54475.895768938622</v>
          </cell>
          <cell r="U202">
            <v>56735.449102271952</v>
          </cell>
          <cell r="V202">
            <v>57109.565768938613</v>
          </cell>
          <cell r="W202">
            <v>59495.119102271958</v>
          </cell>
          <cell r="X202">
            <v>64284.989102271953</v>
          </cell>
          <cell r="Y202">
            <v>69006.702435605286</v>
          </cell>
          <cell r="Z202">
            <v>75189.849102271954</v>
          </cell>
          <cell r="AA202">
            <v>1023388.2562948801</v>
          </cell>
        </row>
        <row r="203">
          <cell r="B203" t="str">
            <v>4.1 - Operacionais    (4.1.1+ .... + 4.1.10)</v>
          </cell>
          <cell r="G203">
            <v>27379.871954216665</v>
          </cell>
          <cell r="H203">
            <v>37579.111654736844</v>
          </cell>
          <cell r="I203">
            <v>39782.842998213251</v>
          </cell>
          <cell r="J203">
            <v>41241.621947024425</v>
          </cell>
          <cell r="K203">
            <v>42432.984173691089</v>
          </cell>
          <cell r="L203">
            <v>43697.80919698911</v>
          </cell>
          <cell r="M203">
            <v>45983.319931548234</v>
          </cell>
          <cell r="N203">
            <v>47704.091336932848</v>
          </cell>
          <cell r="O203">
            <v>49717.209218599513</v>
          </cell>
          <cell r="P203">
            <v>51452.598534811637</v>
          </cell>
          <cell r="Q203">
            <v>52719.289201478299</v>
          </cell>
          <cell r="R203">
            <v>53475.394757033864</v>
          </cell>
          <cell r="S203">
            <v>53924.541007033855</v>
          </cell>
          <cell r="T203">
            <v>54475.895768938622</v>
          </cell>
          <cell r="U203">
            <v>56735.449102271952</v>
          </cell>
          <cell r="V203">
            <v>57109.565768938613</v>
          </cell>
          <cell r="W203">
            <v>59495.119102271958</v>
          </cell>
          <cell r="X203">
            <v>64284.989102271953</v>
          </cell>
          <cell r="Y203">
            <v>69006.702435605286</v>
          </cell>
          <cell r="Z203">
            <v>75189.849102271954</v>
          </cell>
          <cell r="AA203">
            <v>1023388.2562948801</v>
          </cell>
        </row>
        <row r="204">
          <cell r="B204" t="str">
            <v>4.1.1  -  Pessoal e Administradores    (Transp. Qd. 1.3.)</v>
          </cell>
          <cell r="G204">
            <v>6418</v>
          </cell>
          <cell r="H204">
            <v>12386</v>
          </cell>
          <cell r="I204">
            <v>12386</v>
          </cell>
          <cell r="J204">
            <v>12386</v>
          </cell>
          <cell r="K204">
            <v>12386</v>
          </cell>
          <cell r="L204">
            <v>12386</v>
          </cell>
          <cell r="M204">
            <v>12386</v>
          </cell>
          <cell r="N204">
            <v>12386</v>
          </cell>
          <cell r="O204">
            <v>12386</v>
          </cell>
          <cell r="P204">
            <v>12386</v>
          </cell>
          <cell r="Q204">
            <v>12386</v>
          </cell>
          <cell r="R204">
            <v>12386</v>
          </cell>
          <cell r="S204">
            <v>12386</v>
          </cell>
          <cell r="T204">
            <v>12386</v>
          </cell>
          <cell r="U204">
            <v>12386</v>
          </cell>
          <cell r="V204">
            <v>12386</v>
          </cell>
          <cell r="W204">
            <v>12386</v>
          </cell>
          <cell r="X204">
            <v>12386</v>
          </cell>
          <cell r="Y204">
            <v>12386</v>
          </cell>
          <cell r="Z204">
            <v>12386</v>
          </cell>
          <cell r="AA204">
            <v>241752</v>
          </cell>
        </row>
        <row r="205">
          <cell r="B205" t="str">
            <v>4.1.2  -  Conservação de Rotina    (Transp. Qd. 1.3.)</v>
          </cell>
          <cell r="G205">
            <v>3915</v>
          </cell>
          <cell r="H205">
            <v>3915</v>
          </cell>
          <cell r="I205">
            <v>3915</v>
          </cell>
          <cell r="J205">
            <v>3915</v>
          </cell>
          <cell r="K205">
            <v>3915</v>
          </cell>
          <cell r="L205">
            <v>3915</v>
          </cell>
          <cell r="M205">
            <v>3915</v>
          </cell>
          <cell r="N205">
            <v>3915</v>
          </cell>
          <cell r="O205">
            <v>3915</v>
          </cell>
          <cell r="P205">
            <v>3915</v>
          </cell>
          <cell r="Q205">
            <v>3915</v>
          </cell>
          <cell r="R205">
            <v>3915</v>
          </cell>
          <cell r="S205">
            <v>3915</v>
          </cell>
          <cell r="T205">
            <v>3915</v>
          </cell>
          <cell r="U205">
            <v>3915</v>
          </cell>
          <cell r="V205">
            <v>3915</v>
          </cell>
          <cell r="W205">
            <v>3915</v>
          </cell>
          <cell r="X205">
            <v>3915</v>
          </cell>
          <cell r="Y205">
            <v>3915</v>
          </cell>
          <cell r="Z205">
            <v>3915</v>
          </cell>
          <cell r="AA205">
            <v>78300</v>
          </cell>
        </row>
        <row r="206">
          <cell r="B206" t="str">
            <v>4.1.3  -  Consumo    (Transp. Qd. 1.3.)</v>
          </cell>
          <cell r="G206">
            <v>616</v>
          </cell>
          <cell r="H206">
            <v>1097</v>
          </cell>
          <cell r="I206">
            <v>1097</v>
          </cell>
          <cell r="J206">
            <v>1097</v>
          </cell>
          <cell r="K206">
            <v>1097</v>
          </cell>
          <cell r="L206">
            <v>1097</v>
          </cell>
          <cell r="M206">
            <v>1097</v>
          </cell>
          <cell r="N206">
            <v>1097</v>
          </cell>
          <cell r="O206">
            <v>1097</v>
          </cell>
          <cell r="P206">
            <v>1097</v>
          </cell>
          <cell r="Q206">
            <v>1097</v>
          </cell>
          <cell r="R206">
            <v>1097</v>
          </cell>
          <cell r="S206">
            <v>1097</v>
          </cell>
          <cell r="T206">
            <v>1097</v>
          </cell>
          <cell r="U206">
            <v>1097</v>
          </cell>
          <cell r="V206">
            <v>1097</v>
          </cell>
          <cell r="W206">
            <v>1097</v>
          </cell>
          <cell r="X206">
            <v>1097</v>
          </cell>
          <cell r="Y206">
            <v>1097</v>
          </cell>
          <cell r="Z206">
            <v>1097</v>
          </cell>
          <cell r="AA206">
            <v>21459</v>
          </cell>
        </row>
        <row r="207">
          <cell r="B207" t="str">
            <v>4.1.4  -  Transportes    (Transp. Qd. 1.3.)</v>
          </cell>
          <cell r="G207">
            <v>304</v>
          </cell>
          <cell r="H207">
            <v>1549</v>
          </cell>
          <cell r="I207">
            <v>1549</v>
          </cell>
          <cell r="J207">
            <v>1549</v>
          </cell>
          <cell r="K207">
            <v>1549</v>
          </cell>
          <cell r="L207">
            <v>1549</v>
          </cell>
          <cell r="M207">
            <v>1549</v>
          </cell>
          <cell r="N207">
            <v>1549</v>
          </cell>
          <cell r="O207">
            <v>1549</v>
          </cell>
          <cell r="P207">
            <v>1549</v>
          </cell>
          <cell r="Q207">
            <v>1549</v>
          </cell>
          <cell r="R207">
            <v>1549</v>
          </cell>
          <cell r="S207">
            <v>1549</v>
          </cell>
          <cell r="T207">
            <v>1549</v>
          </cell>
          <cell r="U207">
            <v>1549</v>
          </cell>
          <cell r="V207">
            <v>1549</v>
          </cell>
          <cell r="W207">
            <v>1549</v>
          </cell>
          <cell r="X207">
            <v>1549</v>
          </cell>
          <cell r="Y207">
            <v>1549</v>
          </cell>
          <cell r="Z207">
            <v>1549</v>
          </cell>
          <cell r="AA207">
            <v>29735</v>
          </cell>
        </row>
        <row r="208">
          <cell r="B208" t="str">
            <v>4.1.5  -  Diversas    (Transp. Qd. 1.3.)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</row>
        <row r="209">
          <cell r="B209" t="str">
            <v>4.1.6  -  Depreciação/Amortização    (Transp. Qd. 1.3.)</v>
          </cell>
          <cell r="G209">
            <v>945.2166666666667</v>
          </cell>
          <cell r="H209">
            <v>2872.7878947368431</v>
          </cell>
          <cell r="I209">
            <v>4879.185672514619</v>
          </cell>
          <cell r="J209">
            <v>6224.6219470244259</v>
          </cell>
          <cell r="K209">
            <v>7380.352988691091</v>
          </cell>
          <cell r="L209">
            <v>9114.5896553577568</v>
          </cell>
          <cell r="M209">
            <v>10849.575131548232</v>
          </cell>
          <cell r="N209">
            <v>12447.969746932848</v>
          </cell>
          <cell r="O209">
            <v>14349.336413599513</v>
          </cell>
          <cell r="P209">
            <v>15850.738534811635</v>
          </cell>
          <cell r="Q209">
            <v>16966.979201478302</v>
          </cell>
          <cell r="R209">
            <v>17607.734757033861</v>
          </cell>
          <cell r="S209">
            <v>17916.351007033856</v>
          </cell>
          <cell r="T209">
            <v>18337.605768938622</v>
          </cell>
          <cell r="U209">
            <v>20421.07910227195</v>
          </cell>
          <cell r="V209">
            <v>20645.36576893862</v>
          </cell>
          <cell r="W209">
            <v>22991.679102271952</v>
          </cell>
          <cell r="X209">
            <v>27602.07910227195</v>
          </cell>
          <cell r="Y209">
            <v>32150.822435605285</v>
          </cell>
          <cell r="Z209">
            <v>38153.049102271943</v>
          </cell>
          <cell r="AA209">
            <v>317707.12</v>
          </cell>
        </row>
        <row r="210">
          <cell r="B210" t="str">
            <v>4.1.7  -  Seguros    (transp. Qd 1.3.)</v>
          </cell>
          <cell r="G210">
            <v>951</v>
          </cell>
          <cell r="H210">
            <v>842</v>
          </cell>
          <cell r="I210">
            <v>984</v>
          </cell>
          <cell r="J210">
            <v>1007</v>
          </cell>
          <cell r="K210">
            <v>966</v>
          </cell>
          <cell r="L210">
            <v>851</v>
          </cell>
          <cell r="M210">
            <v>859</v>
          </cell>
          <cell r="N210">
            <v>875</v>
          </cell>
          <cell r="O210">
            <v>876</v>
          </cell>
          <cell r="P210">
            <v>911</v>
          </cell>
          <cell r="Q210">
            <v>939</v>
          </cell>
          <cell r="R210">
            <v>927</v>
          </cell>
          <cell r="S210">
            <v>934</v>
          </cell>
          <cell r="T210">
            <v>925</v>
          </cell>
          <cell r="U210">
            <v>959</v>
          </cell>
          <cell r="V210">
            <v>961</v>
          </cell>
          <cell r="W210">
            <v>964</v>
          </cell>
          <cell r="X210">
            <v>983</v>
          </cell>
          <cell r="Y210">
            <v>988</v>
          </cell>
          <cell r="Z210">
            <v>993</v>
          </cell>
          <cell r="AA210">
            <v>18695</v>
          </cell>
        </row>
        <row r="211">
          <cell r="B211" t="str">
            <v xml:space="preserve">4.1.8  -  Garantias  (transp. Qd 1.3.)  </v>
          </cell>
          <cell r="G211">
            <v>858</v>
          </cell>
          <cell r="H211">
            <v>690</v>
          </cell>
          <cell r="I211">
            <v>596</v>
          </cell>
          <cell r="J211">
            <v>527</v>
          </cell>
          <cell r="K211">
            <v>510</v>
          </cell>
          <cell r="L211">
            <v>499</v>
          </cell>
          <cell r="M211">
            <v>499</v>
          </cell>
          <cell r="N211">
            <v>499</v>
          </cell>
          <cell r="O211">
            <v>498</v>
          </cell>
          <cell r="P211">
            <v>498</v>
          </cell>
          <cell r="Q211">
            <v>497</v>
          </cell>
          <cell r="R211">
            <v>497</v>
          </cell>
          <cell r="S211">
            <v>497</v>
          </cell>
          <cell r="T211">
            <v>496</v>
          </cell>
          <cell r="U211">
            <v>496</v>
          </cell>
          <cell r="V211">
            <v>495</v>
          </cell>
          <cell r="W211">
            <v>378</v>
          </cell>
          <cell r="X211">
            <v>378</v>
          </cell>
          <cell r="Y211">
            <v>378</v>
          </cell>
          <cell r="Z211">
            <v>378</v>
          </cell>
          <cell r="AA211">
            <v>10164</v>
          </cell>
        </row>
        <row r="212">
          <cell r="B212" t="str">
            <v xml:space="preserve">4.1.9  -  Parc.Variável da Concessão   </v>
          </cell>
          <cell r="G212">
            <v>822.65528755000014</v>
          </cell>
          <cell r="H212">
            <v>1677.32376</v>
          </cell>
          <cell r="I212">
            <v>1826.6573256986301</v>
          </cell>
          <cell r="J212">
            <v>1986</v>
          </cell>
          <cell r="K212">
            <v>2079.6311849999997</v>
          </cell>
          <cell r="L212">
            <v>2112.2654629665099</v>
          </cell>
          <cell r="M212">
            <v>2278.7447999999999</v>
          </cell>
          <cell r="N212">
            <v>2385.1215899999997</v>
          </cell>
          <cell r="O212">
            <v>2496.872805</v>
          </cell>
          <cell r="P212">
            <v>2695.86</v>
          </cell>
          <cell r="Q212">
            <v>2819.31</v>
          </cell>
          <cell r="R212">
            <v>2946.66</v>
          </cell>
          <cell r="S212">
            <v>3080.19</v>
          </cell>
          <cell r="T212">
            <v>3220.29</v>
          </cell>
          <cell r="U212">
            <v>3362.37</v>
          </cell>
          <cell r="V212">
            <v>3511.2</v>
          </cell>
          <cell r="W212">
            <v>3664.44</v>
          </cell>
          <cell r="X212">
            <v>3824.91</v>
          </cell>
          <cell r="Y212">
            <v>3992.8799999999997</v>
          </cell>
          <cell r="Z212">
            <v>4168.8</v>
          </cell>
          <cell r="AA212">
            <v>54952.182216215144</v>
          </cell>
        </row>
        <row r="213">
          <cell r="B213" t="str">
            <v xml:space="preserve">4.1.10 - Parcela Fixa da Concessão   </v>
          </cell>
          <cell r="G213">
            <v>12550</v>
          </cell>
          <cell r="H213">
            <v>12550</v>
          </cell>
          <cell r="I213">
            <v>12550</v>
          </cell>
          <cell r="J213">
            <v>12550</v>
          </cell>
          <cell r="K213">
            <v>12550</v>
          </cell>
          <cell r="L213">
            <v>12173.95407866485</v>
          </cell>
          <cell r="M213">
            <v>12550</v>
          </cell>
          <cell r="N213">
            <v>12550</v>
          </cell>
          <cell r="O213">
            <v>12550</v>
          </cell>
          <cell r="P213">
            <v>12550</v>
          </cell>
          <cell r="Q213">
            <v>12550</v>
          </cell>
          <cell r="R213">
            <v>12550</v>
          </cell>
          <cell r="S213">
            <v>12550</v>
          </cell>
          <cell r="T213">
            <v>12550</v>
          </cell>
          <cell r="U213">
            <v>12550</v>
          </cell>
          <cell r="V213">
            <v>12550</v>
          </cell>
          <cell r="W213">
            <v>12550</v>
          </cell>
          <cell r="X213">
            <v>12550</v>
          </cell>
          <cell r="Y213">
            <v>12550</v>
          </cell>
          <cell r="Z213">
            <v>12550</v>
          </cell>
          <cell r="AA213">
            <v>250623.95407866486</v>
          </cell>
        </row>
        <row r="214">
          <cell r="B214" t="str">
            <v>5 -  RESULTADO BRUTO OPERACIONAL     (3 - 4)</v>
          </cell>
          <cell r="G214">
            <v>-707.55940898444169</v>
          </cell>
          <cell r="H214">
            <v>16194.493683076493</v>
          </cell>
          <cell r="I214">
            <v>17850.159180162635</v>
          </cell>
          <cell r="J214">
            <v>19232.078052975572</v>
          </cell>
          <cell r="K214">
            <v>20842.428964751394</v>
          </cell>
          <cell r="L214">
            <v>20271.164849910492</v>
          </cell>
          <cell r="M214">
            <v>22646.845928825889</v>
          </cell>
          <cell r="N214">
            <v>24922.861078567148</v>
          </cell>
          <cell r="O214">
            <v>26312.56769365049</v>
          </cell>
          <cell r="P214">
            <v>30636.338465188368</v>
          </cell>
          <cell r="Q214">
            <v>33128.700298521697</v>
          </cell>
          <cell r="R214">
            <v>36250.402242966142</v>
          </cell>
          <cell r="S214">
            <v>39867.244492966143</v>
          </cell>
          <cell r="T214">
            <v>43581.934731061374</v>
          </cell>
          <cell r="U214">
            <v>45648.71739772804</v>
          </cell>
          <cell r="V214">
            <v>49806.47423106138</v>
          </cell>
          <cell r="W214">
            <v>52087.078897728046</v>
          </cell>
          <cell r="X214">
            <v>52183.520397728047</v>
          </cell>
          <cell r="Y214">
            <v>52576.49356439471</v>
          </cell>
          <cell r="Z214">
            <v>51750.110897728053</v>
          </cell>
          <cell r="AA214">
            <v>655082.0556400076</v>
          </cell>
        </row>
        <row r="215">
          <cell r="B215" t="str">
            <v>6 -  RESULTADO FINANCEIRO    (6.1)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</row>
        <row r="216">
          <cell r="B216" t="str">
            <v>6.1 - Receitas    (Transp. Qd. 2B)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</row>
        <row r="217">
          <cell r="B217" t="str">
            <v>7 -  RESULTADO OPERACIONAL    (5 + 6)</v>
          </cell>
          <cell r="G217">
            <v>-707.55940898444169</v>
          </cell>
          <cell r="H217">
            <v>16194.493683076493</v>
          </cell>
          <cell r="I217">
            <v>17850.159180162635</v>
          </cell>
          <cell r="J217">
            <v>19232.078052975572</v>
          </cell>
          <cell r="K217">
            <v>20842.428964751394</v>
          </cell>
          <cell r="L217">
            <v>20271.164849910492</v>
          </cell>
          <cell r="M217">
            <v>22646.845928825889</v>
          </cell>
          <cell r="N217">
            <v>24922.861078567148</v>
          </cell>
          <cell r="O217">
            <v>26312.56769365049</v>
          </cell>
          <cell r="P217">
            <v>30636.338465188368</v>
          </cell>
          <cell r="Q217">
            <v>33128.700298521697</v>
          </cell>
          <cell r="R217">
            <v>36250.402242966142</v>
          </cell>
          <cell r="S217">
            <v>39867.244492966143</v>
          </cell>
          <cell r="T217">
            <v>43581.934731061374</v>
          </cell>
          <cell r="U217">
            <v>45648.71739772804</v>
          </cell>
          <cell r="V217">
            <v>49806.47423106138</v>
          </cell>
          <cell r="W217">
            <v>52087.078897728046</v>
          </cell>
          <cell r="X217">
            <v>52183.520397728047</v>
          </cell>
          <cell r="Y217">
            <v>52576.49356439471</v>
          </cell>
          <cell r="Z217">
            <v>51750.110897728053</v>
          </cell>
          <cell r="AA217">
            <v>655082.0556400076</v>
          </cell>
        </row>
        <row r="218">
          <cell r="B218" t="str">
            <v>8 -  RESULTADO NÃO OPERACIONAL    (Tr. item 2, Qd. 3A)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B219" t="str">
            <v>9 -  RESULTADO ANTES CONTRIBUIÇÃO SOCIAL   (7 + 8)</v>
          </cell>
          <cell r="G219">
            <v>-707.55940898444169</v>
          </cell>
          <cell r="H219">
            <v>16194.493683076493</v>
          </cell>
          <cell r="I219">
            <v>17850.159180162635</v>
          </cell>
          <cell r="J219">
            <v>19232.078052975572</v>
          </cell>
          <cell r="K219">
            <v>20842.428964751394</v>
          </cell>
          <cell r="L219">
            <v>20271.164849910492</v>
          </cell>
          <cell r="M219">
            <v>22646.845928825889</v>
          </cell>
          <cell r="N219">
            <v>24922.861078567148</v>
          </cell>
          <cell r="O219">
            <v>26312.56769365049</v>
          </cell>
          <cell r="P219">
            <v>30636.338465188368</v>
          </cell>
          <cell r="Q219">
            <v>33128.700298521697</v>
          </cell>
          <cell r="R219">
            <v>36250.402242966142</v>
          </cell>
          <cell r="S219">
            <v>39867.244492966143</v>
          </cell>
          <cell r="T219">
            <v>43581.934731061374</v>
          </cell>
          <cell r="U219">
            <v>45648.71739772804</v>
          </cell>
          <cell r="V219">
            <v>49806.47423106138</v>
          </cell>
          <cell r="W219">
            <v>52087.078897728046</v>
          </cell>
          <cell r="X219">
            <v>52183.520397728047</v>
          </cell>
          <cell r="Y219">
            <v>52576.49356439471</v>
          </cell>
          <cell r="Z219">
            <v>51750.110897728053</v>
          </cell>
          <cell r="AA219">
            <v>655082.0556400076</v>
          </cell>
        </row>
        <row r="220">
          <cell r="B220" t="str">
            <v>10- CONTRIBUIÇÃO SOCIAL (Legislação vigente)</v>
          </cell>
          <cell r="G220">
            <v>0</v>
          </cell>
          <cell r="H220">
            <v>1238.9547419273638</v>
          </cell>
          <cell r="I220">
            <v>1428.012734413011</v>
          </cell>
          <cell r="J220">
            <v>1538.566244238046</v>
          </cell>
          <cell r="K220">
            <v>1667.3943171801104</v>
          </cell>
          <cell r="L220">
            <v>1621.6931879928397</v>
          </cell>
          <cell r="M220">
            <v>1811.7476743060713</v>
          </cell>
          <cell r="N220">
            <v>1993.8288862853726</v>
          </cell>
          <cell r="O220">
            <v>2105.005415492039</v>
          </cell>
          <cell r="P220">
            <v>2450.9070772150699</v>
          </cell>
          <cell r="Q220">
            <v>2650.2960238817363</v>
          </cell>
          <cell r="R220">
            <v>2900.0321794372899</v>
          </cell>
          <cell r="S220">
            <v>3189.3795594372914</v>
          </cell>
          <cell r="T220">
            <v>3486.5547784849105</v>
          </cell>
          <cell r="U220">
            <v>3651.8973918182442</v>
          </cell>
          <cell r="V220">
            <v>3984.5179384849112</v>
          </cell>
          <cell r="W220">
            <v>4166.9663118182443</v>
          </cell>
          <cell r="X220">
            <v>4174.6816318182437</v>
          </cell>
          <cell r="Y220">
            <v>4206.1194851515766</v>
          </cell>
          <cell r="Z220">
            <v>4140.0088718182442</v>
          </cell>
          <cell r="AA220">
            <v>52406.564451200618</v>
          </cell>
        </row>
        <row r="221">
          <cell r="B221" t="str">
            <v>11- RESULTADO ANTES IMPOSTO DE RENDA    (9 - 10)</v>
          </cell>
          <cell r="G221">
            <v>-707.55940898444169</v>
          </cell>
          <cell r="H221">
            <v>14955.538941149129</v>
          </cell>
          <cell r="I221">
            <v>16422.146445749622</v>
          </cell>
          <cell r="J221">
            <v>17693.511808737527</v>
          </cell>
          <cell r="K221">
            <v>19175.034647571283</v>
          </cell>
          <cell r="L221">
            <v>18649.471661917654</v>
          </cell>
          <cell r="M221">
            <v>20835.098254519817</v>
          </cell>
          <cell r="N221">
            <v>22929.032192281775</v>
          </cell>
          <cell r="O221">
            <v>24207.56227815845</v>
          </cell>
          <cell r="P221">
            <v>28185.431387973298</v>
          </cell>
          <cell r="Q221">
            <v>30478.404274639961</v>
          </cell>
          <cell r="R221">
            <v>33350.370063528855</v>
          </cell>
          <cell r="S221">
            <v>36677.86493352885</v>
          </cell>
          <cell r="T221">
            <v>40095.379952576463</v>
          </cell>
          <cell r="U221">
            <v>41996.820005909794</v>
          </cell>
          <cell r="V221">
            <v>45821.956292576469</v>
          </cell>
          <cell r="W221">
            <v>47920.112585909803</v>
          </cell>
          <cell r="X221">
            <v>48008.838765909801</v>
          </cell>
          <cell r="Y221">
            <v>48370.374079243134</v>
          </cell>
          <cell r="Z221">
            <v>47610.102025909808</v>
          </cell>
          <cell r="AA221">
            <v>602675.49118880695</v>
          </cell>
        </row>
        <row r="222">
          <cell r="B222" t="str">
            <v>12- IMPOSTO DE RENDA (Legislação vigente)</v>
          </cell>
          <cell r="G222">
            <v>0</v>
          </cell>
          <cell r="H222">
            <v>3847.7335685230128</v>
          </cell>
          <cell r="I222">
            <v>4438.5397950406605</v>
          </cell>
          <cell r="J222">
            <v>4784.0195132438939</v>
          </cell>
          <cell r="K222">
            <v>5186.6072411878449</v>
          </cell>
          <cell r="L222">
            <v>5043.791212477623</v>
          </cell>
          <cell r="M222">
            <v>5637.7114822064723</v>
          </cell>
          <cell r="N222">
            <v>6206.7152696417888</v>
          </cell>
          <cell r="O222">
            <v>6554.1419234126206</v>
          </cell>
          <cell r="P222">
            <v>7635.0846162970929</v>
          </cell>
          <cell r="Q222">
            <v>8258.1750746304278</v>
          </cell>
          <cell r="R222">
            <v>9038.6005607415318</v>
          </cell>
          <cell r="S222">
            <v>9942.8111232415322</v>
          </cell>
          <cell r="T222">
            <v>10871.483682765345</v>
          </cell>
          <cell r="U222">
            <v>11388.179349432012</v>
          </cell>
          <cell r="V222">
            <v>12427.618557765345</v>
          </cell>
          <cell r="W222">
            <v>12997.76972443201</v>
          </cell>
          <cell r="X222">
            <v>13021.88009943201</v>
          </cell>
          <cell r="Y222">
            <v>13120.123391098678</v>
          </cell>
          <cell r="Z222">
            <v>12913.527724432013</v>
          </cell>
          <cell r="AA222">
            <v>163314.5139100019</v>
          </cell>
        </row>
        <row r="223">
          <cell r="B223" t="str">
            <v>13- RESULTADO DE EXERCÍCIO    (11 - 12)</v>
          </cell>
          <cell r="G223">
            <v>-707.55940898444169</v>
          </cell>
          <cell r="H223">
            <v>11107.805372626117</v>
          </cell>
          <cell r="I223">
            <v>11983.606650708962</v>
          </cell>
          <cell r="J223">
            <v>12909.492295493634</v>
          </cell>
          <cell r="K223">
            <v>13988.427406383438</v>
          </cell>
          <cell r="L223">
            <v>13605.680449440031</v>
          </cell>
          <cell r="M223">
            <v>15197.386772313344</v>
          </cell>
          <cell r="N223">
            <v>16722.316922639984</v>
          </cell>
          <cell r="O223">
            <v>17653.420354745831</v>
          </cell>
          <cell r="P223">
            <v>20550.346771676206</v>
          </cell>
          <cell r="Q223">
            <v>22220.229200009533</v>
          </cell>
          <cell r="R223">
            <v>24311.769502787323</v>
          </cell>
          <cell r="S223">
            <v>26735.053810287318</v>
          </cell>
          <cell r="T223">
            <v>29223.896269811117</v>
          </cell>
          <cell r="U223">
            <v>30608.640656477783</v>
          </cell>
          <cell r="V223">
            <v>33394.337734811124</v>
          </cell>
          <cell r="W223">
            <v>34922.342861477795</v>
          </cell>
          <cell r="X223">
            <v>34986.958666477789</v>
          </cell>
          <cell r="Y223">
            <v>35250.250688144457</v>
          </cell>
          <cell r="Z223">
            <v>34696.574301477798</v>
          </cell>
          <cell r="AA223">
            <v>439360.97727880505</v>
          </cell>
        </row>
        <row r="224">
          <cell r="B224" t="str">
            <v>Obs.: este demonstrativo de resultados retrata o projeto original mais os fatores de desequilibrio do contrato original</v>
          </cell>
        </row>
        <row r="226">
          <cell r="B226" t="str">
            <v>DEMONSTRATIVO DE RESULTADOS COM FATORES DE DESEQUILIBRIO NA EXTENSÃO DO PERIODO CONTRATUAL (MIlhares de Reais)</v>
          </cell>
        </row>
        <row r="228">
          <cell r="B228" t="str">
            <v>DISCRIMINAÇÃO</v>
          </cell>
          <cell r="G228">
            <v>21</v>
          </cell>
          <cell r="H228">
            <v>22</v>
          </cell>
          <cell r="I228">
            <v>23</v>
          </cell>
          <cell r="J228">
            <v>24</v>
          </cell>
          <cell r="K228">
            <v>25</v>
          </cell>
          <cell r="L228">
            <v>26</v>
          </cell>
          <cell r="M228">
            <v>27</v>
          </cell>
          <cell r="N228">
            <v>28</v>
          </cell>
          <cell r="O228">
            <v>29</v>
          </cell>
          <cell r="P228">
            <v>30</v>
          </cell>
          <cell r="Q228">
            <v>31</v>
          </cell>
          <cell r="R228">
            <v>32</v>
          </cell>
          <cell r="S228">
            <v>33</v>
          </cell>
          <cell r="T228">
            <v>34</v>
          </cell>
          <cell r="U228">
            <v>35</v>
          </cell>
          <cell r="V228">
            <v>36</v>
          </cell>
          <cell r="W228">
            <v>37</v>
          </cell>
          <cell r="X228">
            <v>38</v>
          </cell>
          <cell r="Y228">
            <v>39</v>
          </cell>
          <cell r="Z228">
            <v>40</v>
          </cell>
          <cell r="AA228" t="str">
            <v>TOTAL</v>
          </cell>
        </row>
        <row r="229">
          <cell r="B229" t="str">
            <v>1 -  RECEITA BRUTA    (1.1)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</row>
        <row r="230">
          <cell r="B230" t="str">
            <v>1.1 - Operacionais    (1.1.1 + 1.1.2)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</row>
        <row r="231">
          <cell r="B231" t="str">
            <v>1.1.1 - Receitas de  Pedágios    (Transp. Qd.2.1.1.2)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</row>
        <row r="232">
          <cell r="B232" t="str">
            <v>1.1.2 - Outras Receitas Operacionais    (calculado 2.1.2.)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</row>
        <row r="233">
          <cell r="B233" t="str">
            <v>2 -  DEDUÇÕES DA RECEITA    (2.1)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</row>
        <row r="234">
          <cell r="B234" t="str">
            <v>2.1 - Tributos sobre Faturamento    (2.1.1+ .... + 2.1.4)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</row>
        <row r="235">
          <cell r="B235" t="str">
            <v>2.1.1 - I.S.S    (transp. Qd  1.3.)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</row>
        <row r="236">
          <cell r="B236" t="str">
            <v>2.1.2 - Cofins    (transp. Qd 1.3.)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</row>
        <row r="237">
          <cell r="B237" t="str">
            <v>2.1.3 - Pis / Pasep    (transp. Qd 1.3.)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</row>
        <row r="238">
          <cell r="B238" t="str">
            <v>2.1.4 - CPMF    (transp Qd 1.3.)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B239" t="str">
            <v>3 -  RECEITA LIQUIDA    (1 - 2)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</row>
        <row r="240">
          <cell r="B240" t="str">
            <v>4 -  DESPESAS    (4.1)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</row>
        <row r="241">
          <cell r="B241" t="str">
            <v>4.1 - Operacionais    (4.1.1+ .... + 4.1.10)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</row>
        <row r="242">
          <cell r="B242" t="str">
            <v>4.1.1  -  Pessoal e Administradores    (Transp. Qd. 1.3.)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</row>
        <row r="243">
          <cell r="B243" t="str">
            <v>4.1.2  -  Conservação de Rotina    (Transp. Qd. 1.3.)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</row>
        <row r="244">
          <cell r="B244" t="str">
            <v>4.1.3  -  Consumo    (Transp. Qd. 1.3.)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</row>
        <row r="245">
          <cell r="B245" t="str">
            <v>4.1.4  -  Transportes    (Transp. Qd. 1.3.)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</row>
        <row r="246">
          <cell r="B246" t="str">
            <v>4.1.5  -  Diversas    (Transp. Qd. 1.3.)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</row>
        <row r="247">
          <cell r="B247" t="str">
            <v>4.1.6  -  Depreciação/Amortização    (Transp. Qd. 1.3.)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B248" t="str">
            <v>4.1.7  -  Seguros    (transp. Qd 1.3.)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</row>
        <row r="249">
          <cell r="B249" t="str">
            <v xml:space="preserve">4.1.8  -  Garantias  (transp. Qd 1.3.)  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</row>
        <row r="250">
          <cell r="B250" t="str">
            <v xml:space="preserve">4.1.9  -  Parc.Variável da Concessão   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</row>
        <row r="251">
          <cell r="B251" t="str">
            <v xml:space="preserve">4.1.10 - Parcela Fixa da Concessão  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B252" t="str">
            <v>5 -  RESULTADO BRUTO OPERACIONAL     (3 - 4)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</row>
        <row r="253">
          <cell r="B253" t="str">
            <v>6 -  RESULTADO FINANCEIRO    (6.1)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</row>
        <row r="254">
          <cell r="B254" t="str">
            <v>6.1 - Receitas    (Transp. Qd. 2B)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</row>
        <row r="255">
          <cell r="B255" t="str">
            <v>7 -  RESULTADO OPERACIONAL    (5 + 6)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</row>
        <row r="256">
          <cell r="B256" t="str">
            <v>8 -  RESULTADO NÃO OPERACIONAL    (Tr. item 2, Qd. 3A)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B257" t="str">
            <v>9 -  RESULTADO ANTES CONTRIBUIÇÃO SOCIAL   (7 + 8)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</row>
        <row r="258">
          <cell r="B258" t="str">
            <v>10- CONTRIBUIÇÃO SOCIAL (Legislação vigente)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</row>
        <row r="259">
          <cell r="B259" t="str">
            <v>11- RESULTADO ANTES IMPOSTO DE RENDA    (9 - 10)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</row>
        <row r="260">
          <cell r="B260" t="str">
            <v>12- IMPOSTO DE RENDA (Legislação vigente)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</row>
        <row r="261">
          <cell r="B261" t="str">
            <v>13- RESULTADO DE EXERCÍCIO    (11 - 12)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</row>
        <row r="262">
          <cell r="B262" t="str">
            <v>Obs.: este demonstrativo de resultados retrata a extensão necessaria para o reestabelecimento do equilibrio do contrato original</v>
          </cell>
        </row>
        <row r="264">
          <cell r="B264" t="str">
            <v>FLUXO DE CAIXA COM FATORES DE DESEQUILIBRIO NO PERIODO CONTRATUAL (MIlhares de Reais)</v>
          </cell>
        </row>
        <row r="266">
          <cell r="B266" t="str">
            <v>DISCRIMINAÇÃO</v>
          </cell>
          <cell r="G266">
            <v>1</v>
          </cell>
          <cell r="H266">
            <v>2</v>
          </cell>
          <cell r="I266">
            <v>3</v>
          </cell>
          <cell r="J266">
            <v>4</v>
          </cell>
          <cell r="K266">
            <v>5</v>
          </cell>
          <cell r="L266">
            <v>6</v>
          </cell>
          <cell r="M266">
            <v>7</v>
          </cell>
          <cell r="N266">
            <v>8</v>
          </cell>
          <cell r="O266">
            <v>9</v>
          </cell>
          <cell r="P266">
            <v>10</v>
          </cell>
          <cell r="Q266">
            <v>11</v>
          </cell>
          <cell r="R266">
            <v>12</v>
          </cell>
          <cell r="S266">
            <v>13</v>
          </cell>
          <cell r="T266">
            <v>14</v>
          </cell>
          <cell r="U266">
            <v>15</v>
          </cell>
          <cell r="V266">
            <v>16</v>
          </cell>
          <cell r="W266">
            <v>17</v>
          </cell>
          <cell r="X266">
            <v>18</v>
          </cell>
          <cell r="Y266">
            <v>19</v>
          </cell>
          <cell r="Z266">
            <v>20</v>
          </cell>
          <cell r="AA266" t="str">
            <v>TOTAL</v>
          </cell>
        </row>
        <row r="267">
          <cell r="B267" t="str">
            <v xml:space="preserve">1.  INGRESSOS     (1.1.) </v>
          </cell>
          <cell r="G267">
            <v>27421.842918333336</v>
          </cell>
          <cell r="H267">
            <v>55910.792000000001</v>
          </cell>
          <cell r="I267">
            <v>60888.577523287669</v>
          </cell>
          <cell r="J267">
            <v>66200</v>
          </cell>
          <cell r="K267">
            <v>69321.039499999999</v>
          </cell>
          <cell r="L267">
            <v>70408.848765550327</v>
          </cell>
          <cell r="M267">
            <v>75958.16</v>
          </cell>
          <cell r="N267">
            <v>79504.053</v>
          </cell>
          <cell r="O267">
            <v>83229.093500000003</v>
          </cell>
          <cell r="P267">
            <v>89862</v>
          </cell>
          <cell r="Q267">
            <v>93977</v>
          </cell>
          <cell r="R267">
            <v>98222</v>
          </cell>
          <cell r="S267">
            <v>102673</v>
          </cell>
          <cell r="T267">
            <v>107343</v>
          </cell>
          <cell r="U267">
            <v>112079</v>
          </cell>
          <cell r="V267">
            <v>117040</v>
          </cell>
          <cell r="W267">
            <v>122148</v>
          </cell>
          <cell r="X267">
            <v>127497</v>
          </cell>
          <cell r="Y267">
            <v>133096</v>
          </cell>
          <cell r="Z267">
            <v>138960</v>
          </cell>
          <cell r="AA267">
            <v>1831739.4072071714</v>
          </cell>
        </row>
        <row r="268">
          <cell r="B268" t="str">
            <v>1.1.  RECEITAS     (1.1.1.+ ... + 1.1.4)</v>
          </cell>
          <cell r="G268">
            <v>27421.842918333336</v>
          </cell>
          <cell r="H268">
            <v>55910.792000000001</v>
          </cell>
          <cell r="I268">
            <v>60888.577523287669</v>
          </cell>
          <cell r="J268">
            <v>66200</v>
          </cell>
          <cell r="K268">
            <v>69321.039499999999</v>
          </cell>
          <cell r="L268">
            <v>70408.848765550327</v>
          </cell>
          <cell r="M268">
            <v>75958.16</v>
          </cell>
          <cell r="N268">
            <v>79504.053</v>
          </cell>
          <cell r="O268">
            <v>83229.093500000003</v>
          </cell>
          <cell r="P268">
            <v>89862</v>
          </cell>
          <cell r="Q268">
            <v>93977</v>
          </cell>
          <cell r="R268">
            <v>98222</v>
          </cell>
          <cell r="S268">
            <v>102673</v>
          </cell>
          <cell r="T268">
            <v>107343</v>
          </cell>
          <cell r="U268">
            <v>112079</v>
          </cell>
          <cell r="V268">
            <v>117040</v>
          </cell>
          <cell r="W268">
            <v>122148</v>
          </cell>
          <cell r="X268">
            <v>127497</v>
          </cell>
          <cell r="Y268">
            <v>133096</v>
          </cell>
          <cell r="Z268">
            <v>138960</v>
          </cell>
          <cell r="AA268">
            <v>1831739.4072071714</v>
          </cell>
        </row>
        <row r="269">
          <cell r="B269" t="str">
            <v>1.1.1   Receitas de Pedágio</v>
          </cell>
          <cell r="G269">
            <v>27421.842918333336</v>
          </cell>
          <cell r="H269">
            <v>55910.792000000001</v>
          </cell>
          <cell r="I269">
            <v>60888.577523287669</v>
          </cell>
          <cell r="J269">
            <v>66200</v>
          </cell>
          <cell r="K269">
            <v>69321.039499999999</v>
          </cell>
          <cell r="L269">
            <v>70408.848765550327</v>
          </cell>
          <cell r="M269">
            <v>75958.16</v>
          </cell>
          <cell r="N269">
            <v>79504.053</v>
          </cell>
          <cell r="O269">
            <v>83229.093500000003</v>
          </cell>
          <cell r="P269">
            <v>89862</v>
          </cell>
          <cell r="Q269">
            <v>93977</v>
          </cell>
          <cell r="R269">
            <v>98222</v>
          </cell>
          <cell r="S269">
            <v>102673</v>
          </cell>
          <cell r="T269">
            <v>107343</v>
          </cell>
          <cell r="U269">
            <v>112079</v>
          </cell>
          <cell r="V269">
            <v>117040</v>
          </cell>
          <cell r="W269">
            <v>122148</v>
          </cell>
          <cell r="X269">
            <v>127497</v>
          </cell>
          <cell r="Y269">
            <v>133096</v>
          </cell>
          <cell r="Z269">
            <v>138960</v>
          </cell>
          <cell r="AA269">
            <v>1831739.4072071714</v>
          </cell>
        </row>
        <row r="270">
          <cell r="B270" t="str">
            <v>1.1.2   Outras Receitas Operacionais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</row>
        <row r="271">
          <cell r="B271" t="str">
            <v>1.1.3   Receitas Não Operacionais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</row>
        <row r="272">
          <cell r="B272" t="str">
            <v xml:space="preserve">1.1.4   Receitas Financeiras 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</row>
        <row r="273">
          <cell r="B273" t="str">
            <v>2.  DESEMBOLSOS     (2.1.+ ... + 2.4)</v>
          </cell>
          <cell r="G273">
            <v>53246.185660651114</v>
          </cell>
          <cell r="H273">
            <v>72942.671449610716</v>
          </cell>
          <cell r="I273">
            <v>79166.281205758525</v>
          </cell>
          <cell r="J273">
            <v>69386.762309761354</v>
          </cell>
          <cell r="K273">
            <v>65823.607087425466</v>
          </cell>
          <cell r="L273">
            <v>72813.864149689281</v>
          </cell>
          <cell r="M273">
            <v>76464.38849203127</v>
          </cell>
          <cell r="N273">
            <v>70577.454463600239</v>
          </cell>
          <cell r="O273">
            <v>72898.794660404659</v>
          </cell>
          <cell r="P273">
            <v>69922.23585101217</v>
          </cell>
          <cell r="Q273">
            <v>66007.308404762152</v>
          </cell>
          <cell r="R273">
            <v>61939.766561706594</v>
          </cell>
          <cell r="S273">
            <v>60344.870048928824</v>
          </cell>
          <cell r="T273">
            <v>63177.629409464542</v>
          </cell>
          <cell r="U273">
            <v>73506.96356791693</v>
          </cell>
          <cell r="V273">
            <v>64072.266125000257</v>
          </cell>
          <cell r="W273">
            <v>73463.819391250261</v>
          </cell>
          <cell r="X273">
            <v>78554.70194833359</v>
          </cell>
          <cell r="Y273">
            <v>74424.453147500259</v>
          </cell>
          <cell r="Z273">
            <v>71534.251186250258</v>
          </cell>
          <cell r="AA273">
            <v>1390268.2751210583</v>
          </cell>
        </row>
        <row r="274">
          <cell r="B274" t="str">
            <v>2.1.  OPERACIONAIS     (2.1.1.+ ... + 2.1.8)</v>
          </cell>
          <cell r="G274">
            <v>13454.530373101112</v>
          </cell>
          <cell r="H274">
            <v>22379.186662186665</v>
          </cell>
          <cell r="I274">
            <v>23782.57534491178</v>
          </cell>
          <cell r="J274">
            <v>26207.3</v>
          </cell>
          <cell r="K274">
            <v>26468.626361557519</v>
          </cell>
          <cell r="L274">
            <v>26736.874718650724</v>
          </cell>
          <cell r="M274">
            <v>27632.994139625873</v>
          </cell>
          <cell r="N274">
            <v>27198.1005845</v>
          </cell>
          <cell r="O274">
            <v>27520.31658775</v>
          </cell>
          <cell r="P274">
            <v>28129.063000000002</v>
          </cell>
          <cell r="Q274">
            <v>28512.0105</v>
          </cell>
          <cell r="R274">
            <v>28867.203000000001</v>
          </cell>
          <cell r="S274">
            <v>29259.214500000002</v>
          </cell>
          <cell r="T274">
            <v>29653.1695</v>
          </cell>
          <cell r="U274">
            <v>30096.833500000001</v>
          </cell>
          <cell r="V274">
            <v>30526.959999999999</v>
          </cell>
          <cell r="W274">
            <v>30854.802</v>
          </cell>
          <cell r="X274">
            <v>31336.4905</v>
          </cell>
          <cell r="Y274">
            <v>31825.804</v>
          </cell>
          <cell r="Z274">
            <v>32338.04</v>
          </cell>
          <cell r="AA274">
            <v>552780.09527228365</v>
          </cell>
        </row>
        <row r="275">
          <cell r="B275" t="str">
            <v xml:space="preserve">2.1.1.  Pessoal / Administradores   </v>
          </cell>
          <cell r="G275">
            <v>6061</v>
          </cell>
          <cell r="H275">
            <v>12149</v>
          </cell>
          <cell r="I275">
            <v>12386</v>
          </cell>
          <cell r="J275">
            <v>12386</v>
          </cell>
          <cell r="K275">
            <v>12386</v>
          </cell>
          <cell r="L275">
            <v>12386</v>
          </cell>
          <cell r="M275">
            <v>12386</v>
          </cell>
          <cell r="N275">
            <v>12386</v>
          </cell>
          <cell r="O275">
            <v>12386</v>
          </cell>
          <cell r="P275">
            <v>12386</v>
          </cell>
          <cell r="Q275">
            <v>12386</v>
          </cell>
          <cell r="R275">
            <v>12386</v>
          </cell>
          <cell r="S275">
            <v>12386</v>
          </cell>
          <cell r="T275">
            <v>12386</v>
          </cell>
          <cell r="U275">
            <v>12386</v>
          </cell>
          <cell r="V275">
            <v>12386</v>
          </cell>
          <cell r="W275">
            <v>12386</v>
          </cell>
          <cell r="X275">
            <v>12386</v>
          </cell>
          <cell r="Y275">
            <v>12386</v>
          </cell>
          <cell r="Z275">
            <v>12386</v>
          </cell>
          <cell r="AA275">
            <v>241158</v>
          </cell>
        </row>
        <row r="276">
          <cell r="B276" t="str">
            <v xml:space="preserve">2.1.2.  Conservação de Rotina  </v>
          </cell>
          <cell r="G276">
            <v>3915</v>
          </cell>
          <cell r="H276">
            <v>3915</v>
          </cell>
          <cell r="I276">
            <v>3915</v>
          </cell>
          <cell r="J276">
            <v>3915</v>
          </cell>
          <cell r="K276">
            <v>3915</v>
          </cell>
          <cell r="L276">
            <v>3915</v>
          </cell>
          <cell r="M276">
            <v>3915</v>
          </cell>
          <cell r="N276">
            <v>3915</v>
          </cell>
          <cell r="O276">
            <v>3915</v>
          </cell>
          <cell r="P276">
            <v>3915</v>
          </cell>
          <cell r="Q276">
            <v>3915</v>
          </cell>
          <cell r="R276">
            <v>3915</v>
          </cell>
          <cell r="S276">
            <v>3915</v>
          </cell>
          <cell r="T276">
            <v>3915</v>
          </cell>
          <cell r="U276">
            <v>3915</v>
          </cell>
          <cell r="V276">
            <v>3915</v>
          </cell>
          <cell r="W276">
            <v>3915</v>
          </cell>
          <cell r="X276">
            <v>3915</v>
          </cell>
          <cell r="Y276">
            <v>3915</v>
          </cell>
          <cell r="Z276">
            <v>3915</v>
          </cell>
          <cell r="AA276">
            <v>78300</v>
          </cell>
        </row>
        <row r="277">
          <cell r="B277" t="str">
            <v xml:space="preserve">2.1.3.  Consumo   </v>
          </cell>
          <cell r="G277">
            <v>616</v>
          </cell>
          <cell r="H277">
            <v>1097</v>
          </cell>
          <cell r="I277">
            <v>1097</v>
          </cell>
          <cell r="J277">
            <v>1097</v>
          </cell>
          <cell r="K277">
            <v>1097</v>
          </cell>
          <cell r="L277">
            <v>1097</v>
          </cell>
          <cell r="M277">
            <v>1097</v>
          </cell>
          <cell r="N277">
            <v>1097</v>
          </cell>
          <cell r="O277">
            <v>1097</v>
          </cell>
          <cell r="P277">
            <v>1097</v>
          </cell>
          <cell r="Q277">
            <v>1097</v>
          </cell>
          <cell r="R277">
            <v>1097</v>
          </cell>
          <cell r="S277">
            <v>1097</v>
          </cell>
          <cell r="T277">
            <v>1097</v>
          </cell>
          <cell r="U277">
            <v>1097</v>
          </cell>
          <cell r="V277">
            <v>1097</v>
          </cell>
          <cell r="W277">
            <v>1097</v>
          </cell>
          <cell r="X277">
            <v>1097</v>
          </cell>
          <cell r="Y277">
            <v>1097</v>
          </cell>
          <cell r="Z277">
            <v>1097</v>
          </cell>
          <cell r="AA277">
            <v>21459</v>
          </cell>
        </row>
        <row r="278">
          <cell r="B278" t="str">
            <v>2.1.4.  Transportes</v>
          </cell>
          <cell r="G278">
            <v>304</v>
          </cell>
          <cell r="H278">
            <v>1549</v>
          </cell>
          <cell r="I278">
            <v>1549</v>
          </cell>
          <cell r="J278">
            <v>1549</v>
          </cell>
          <cell r="K278">
            <v>1549</v>
          </cell>
          <cell r="L278">
            <v>1549</v>
          </cell>
          <cell r="M278">
            <v>1549</v>
          </cell>
          <cell r="N278">
            <v>1549</v>
          </cell>
          <cell r="O278">
            <v>1549</v>
          </cell>
          <cell r="P278">
            <v>1549</v>
          </cell>
          <cell r="Q278">
            <v>1549</v>
          </cell>
          <cell r="R278">
            <v>1549</v>
          </cell>
          <cell r="S278">
            <v>1549</v>
          </cell>
          <cell r="T278">
            <v>1549</v>
          </cell>
          <cell r="U278">
            <v>1549</v>
          </cell>
          <cell r="V278">
            <v>1549</v>
          </cell>
          <cell r="W278">
            <v>1549</v>
          </cell>
          <cell r="X278">
            <v>1549</v>
          </cell>
          <cell r="Y278">
            <v>1549</v>
          </cell>
          <cell r="Z278">
            <v>1549</v>
          </cell>
          <cell r="AA278">
            <v>29735</v>
          </cell>
        </row>
        <row r="279">
          <cell r="B279" t="str">
            <v>2.1.5.  Diversas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</row>
        <row r="280">
          <cell r="B280" t="str">
            <v>2.1.6.  Tributos s/ Faturamento</v>
          </cell>
          <cell r="G280">
            <v>749.53037310111108</v>
          </cell>
          <cell r="H280">
            <v>2137.1866621866666</v>
          </cell>
          <cell r="I280">
            <v>3255.575344911781</v>
          </cell>
          <cell r="J280">
            <v>5726.3</v>
          </cell>
          <cell r="K280">
            <v>6045.626361557519</v>
          </cell>
          <cell r="L280">
            <v>6439.8747186507253</v>
          </cell>
          <cell r="M280">
            <v>7327.9941396258746</v>
          </cell>
          <cell r="N280">
            <v>6877.1005845</v>
          </cell>
          <cell r="O280">
            <v>7199.3165877499996</v>
          </cell>
          <cell r="P280">
            <v>7773.063000000001</v>
          </cell>
          <cell r="Q280">
            <v>8129.0105000000003</v>
          </cell>
          <cell r="R280">
            <v>8496.2029999999995</v>
          </cell>
          <cell r="S280">
            <v>8881.2145</v>
          </cell>
          <cell r="T280">
            <v>9285.1695</v>
          </cell>
          <cell r="U280">
            <v>9694.8335000000006</v>
          </cell>
          <cell r="V280">
            <v>10123.960000000001</v>
          </cell>
          <cell r="W280">
            <v>10565.802</v>
          </cell>
          <cell r="X280">
            <v>11028.4905</v>
          </cell>
          <cell r="Y280">
            <v>11512.804</v>
          </cell>
          <cell r="Z280">
            <v>12020.039999999999</v>
          </cell>
          <cell r="AA280">
            <v>153269.09527228368</v>
          </cell>
        </row>
        <row r="281">
          <cell r="B281" t="str">
            <v>2.1.7.  Seguros</v>
          </cell>
          <cell r="G281">
            <v>951</v>
          </cell>
          <cell r="H281">
            <v>842</v>
          </cell>
          <cell r="I281">
            <v>984</v>
          </cell>
          <cell r="J281">
            <v>1007</v>
          </cell>
          <cell r="K281">
            <v>966</v>
          </cell>
          <cell r="L281">
            <v>851</v>
          </cell>
          <cell r="M281">
            <v>859</v>
          </cell>
          <cell r="N281">
            <v>875</v>
          </cell>
          <cell r="O281">
            <v>876</v>
          </cell>
          <cell r="P281">
            <v>911</v>
          </cell>
          <cell r="Q281">
            <v>939</v>
          </cell>
          <cell r="R281">
            <v>927</v>
          </cell>
          <cell r="S281">
            <v>934</v>
          </cell>
          <cell r="T281">
            <v>925</v>
          </cell>
          <cell r="U281">
            <v>959</v>
          </cell>
          <cell r="V281">
            <v>961</v>
          </cell>
          <cell r="W281">
            <v>964</v>
          </cell>
          <cell r="X281">
            <v>983</v>
          </cell>
          <cell r="Y281">
            <v>988</v>
          </cell>
          <cell r="Z281">
            <v>993</v>
          </cell>
          <cell r="AA281">
            <v>18695</v>
          </cell>
        </row>
        <row r="282">
          <cell r="B282" t="str">
            <v xml:space="preserve">2.1.8.  Garantias </v>
          </cell>
          <cell r="G282">
            <v>858</v>
          </cell>
          <cell r="H282">
            <v>690</v>
          </cell>
          <cell r="I282">
            <v>596</v>
          </cell>
          <cell r="J282">
            <v>527</v>
          </cell>
          <cell r="K282">
            <v>510</v>
          </cell>
          <cell r="L282">
            <v>499</v>
          </cell>
          <cell r="M282">
            <v>499</v>
          </cell>
          <cell r="N282">
            <v>499</v>
          </cell>
          <cell r="O282">
            <v>498</v>
          </cell>
          <cell r="P282">
            <v>498</v>
          </cell>
          <cell r="Q282">
            <v>497</v>
          </cell>
          <cell r="R282">
            <v>497</v>
          </cell>
          <cell r="S282">
            <v>497</v>
          </cell>
          <cell r="T282">
            <v>496</v>
          </cell>
          <cell r="U282">
            <v>496</v>
          </cell>
          <cell r="V282">
            <v>495</v>
          </cell>
          <cell r="W282">
            <v>378</v>
          </cell>
          <cell r="X282">
            <v>378</v>
          </cell>
          <cell r="Y282">
            <v>378</v>
          </cell>
          <cell r="Z282">
            <v>378</v>
          </cell>
          <cell r="AA282">
            <v>10164</v>
          </cell>
        </row>
        <row r="283">
          <cell r="B283" t="str">
            <v>2.2.  INVESTIMENTOS / IMOBILIZADO     (2.2.1.+ ... + 2.2.7)</v>
          </cell>
          <cell r="G283">
            <v>16881</v>
          </cell>
          <cell r="H283">
            <v>32030.120000000003</v>
          </cell>
          <cell r="I283">
            <v>35663.94</v>
          </cell>
          <cell r="J283">
            <v>22851.359999999997</v>
          </cell>
          <cell r="K283">
            <v>18475.109999999997</v>
          </cell>
          <cell r="L283">
            <v>25692.55</v>
          </cell>
          <cell r="M283">
            <v>27144.010000000002</v>
          </cell>
          <cell r="N283">
            <v>20831.050000000003</v>
          </cell>
          <cell r="O283">
            <v>22265.480000000003</v>
          </cell>
          <cell r="P283">
            <v>16985.449999999997</v>
          </cell>
          <cell r="Q283">
            <v>11806.739999999998</v>
          </cell>
          <cell r="R283">
            <v>6227</v>
          </cell>
          <cell r="S283">
            <v>2901.13</v>
          </cell>
          <cell r="T283">
            <v>4005.13</v>
          </cell>
          <cell r="U283">
            <v>13039</v>
          </cell>
          <cell r="V283">
            <v>1690.9</v>
          </cell>
          <cell r="W283">
            <v>9861.4399999999987</v>
          </cell>
          <cell r="X283">
            <v>13931.2</v>
          </cell>
          <cell r="Y283">
            <v>9369.06</v>
          </cell>
          <cell r="Z283">
            <v>6070</v>
          </cell>
          <cell r="AA283">
            <v>317721.67</v>
          </cell>
        </row>
        <row r="284">
          <cell r="B284" t="str">
            <v xml:space="preserve">2.2.1.  Ampliação Principal </v>
          </cell>
          <cell r="G284">
            <v>2530</v>
          </cell>
          <cell r="H284">
            <v>7839.5600000000013</v>
          </cell>
          <cell r="I284">
            <v>14566.64</v>
          </cell>
          <cell r="J284">
            <v>6326.2000000000007</v>
          </cell>
          <cell r="K284">
            <v>4028</v>
          </cell>
          <cell r="L284">
            <v>1496.35</v>
          </cell>
          <cell r="M284">
            <v>5289.4</v>
          </cell>
          <cell r="N284">
            <v>4404.6000000000004</v>
          </cell>
          <cell r="O284">
            <v>2000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48480.75</v>
          </cell>
        </row>
        <row r="285">
          <cell r="B285" t="str">
            <v>2.2.2.  Demais Obras de Ampliação/Melhoramentos</v>
          </cell>
          <cell r="G285">
            <v>7300</v>
          </cell>
          <cell r="H285">
            <v>5017.5600000000004</v>
          </cell>
          <cell r="I285">
            <v>8662.2999999999993</v>
          </cell>
          <cell r="J285">
            <v>9787.3599999999988</v>
          </cell>
          <cell r="K285">
            <v>7839.1099999999969</v>
          </cell>
          <cell r="L285">
            <v>10468.98</v>
          </cell>
          <cell r="M285">
            <v>14015.78</v>
          </cell>
          <cell r="N285">
            <v>9415.0600000000013</v>
          </cell>
          <cell r="O285">
            <v>6961.7900000000009</v>
          </cell>
          <cell r="P285">
            <v>6572.2099999999991</v>
          </cell>
          <cell r="Q285">
            <v>1520</v>
          </cell>
          <cell r="R285">
            <v>0</v>
          </cell>
          <cell r="S285">
            <v>0</v>
          </cell>
          <cell r="T285">
            <v>0</v>
          </cell>
          <cell r="U285">
            <v>544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88104.15</v>
          </cell>
        </row>
        <row r="286">
          <cell r="B286" t="str">
            <v xml:space="preserve">2.2.3.  Equipamentos, Veiculos e Sist. Controle </v>
          </cell>
          <cell r="G286">
            <v>3663</v>
          </cell>
          <cell r="H286">
            <v>2369</v>
          </cell>
          <cell r="I286">
            <v>879</v>
          </cell>
          <cell r="J286">
            <v>2273</v>
          </cell>
          <cell r="K286">
            <v>439</v>
          </cell>
          <cell r="L286">
            <v>4608.6000000000004</v>
          </cell>
          <cell r="M286">
            <v>5330.31</v>
          </cell>
          <cell r="N286">
            <v>1785.8</v>
          </cell>
          <cell r="O286">
            <v>3480.69</v>
          </cell>
          <cell r="P286">
            <v>710</v>
          </cell>
          <cell r="Q286">
            <v>1956</v>
          </cell>
          <cell r="R286">
            <v>780</v>
          </cell>
          <cell r="S286">
            <v>529</v>
          </cell>
          <cell r="T286">
            <v>1083</v>
          </cell>
          <cell r="U286">
            <v>759</v>
          </cell>
          <cell r="V286">
            <v>1678.9</v>
          </cell>
          <cell r="W286">
            <v>4679.7</v>
          </cell>
          <cell r="X286">
            <v>975.2</v>
          </cell>
          <cell r="Y286">
            <v>1580.8</v>
          </cell>
          <cell r="Z286">
            <v>208</v>
          </cell>
          <cell r="AA286">
            <v>39768</v>
          </cell>
        </row>
        <row r="287">
          <cell r="B287" t="str">
            <v>2.2.4.  Desapropriações</v>
          </cell>
          <cell r="G287">
            <v>35</v>
          </cell>
          <cell r="H287">
            <v>15</v>
          </cell>
          <cell r="I287">
            <v>301</v>
          </cell>
          <cell r="J287">
            <v>146</v>
          </cell>
          <cell r="K287">
            <v>80</v>
          </cell>
          <cell r="L287">
            <v>40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617</v>
          </cell>
        </row>
        <row r="288">
          <cell r="B288" t="str">
            <v xml:space="preserve">2.2.5.  Conservação Especial </v>
          </cell>
          <cell r="G288">
            <v>2324</v>
          </cell>
          <cell r="H288">
            <v>14731</v>
          </cell>
          <cell r="I288">
            <v>10226</v>
          </cell>
          <cell r="J288">
            <v>4318.8</v>
          </cell>
          <cell r="K288">
            <v>6089</v>
          </cell>
          <cell r="L288">
            <v>9078.619999999999</v>
          </cell>
          <cell r="M288">
            <v>2508.5200000000004</v>
          </cell>
          <cell r="N288">
            <v>5225.59</v>
          </cell>
          <cell r="O288">
            <v>9823</v>
          </cell>
          <cell r="P288">
            <v>9703.239999999998</v>
          </cell>
          <cell r="Q288">
            <v>8330.739999999998</v>
          </cell>
          <cell r="R288">
            <v>5447</v>
          </cell>
          <cell r="S288">
            <v>2372.13</v>
          </cell>
          <cell r="T288">
            <v>2922.13</v>
          </cell>
          <cell r="U288">
            <v>11736</v>
          </cell>
          <cell r="V288">
            <v>12</v>
          </cell>
          <cell r="W288">
            <v>5181.74</v>
          </cell>
          <cell r="X288">
            <v>12956</v>
          </cell>
          <cell r="Y288">
            <v>7788.26</v>
          </cell>
          <cell r="Z288">
            <v>5862</v>
          </cell>
          <cell r="AA288">
            <v>136635.76999999999</v>
          </cell>
        </row>
        <row r="289">
          <cell r="B289" t="str">
            <v>2.2.6.  Contratos Sub-rogados</v>
          </cell>
          <cell r="G289">
            <v>1029</v>
          </cell>
          <cell r="H289">
            <v>2058</v>
          </cell>
          <cell r="I289">
            <v>1029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4116</v>
          </cell>
        </row>
        <row r="290">
          <cell r="B290" t="str">
            <v xml:space="preserve">2.2.7.  Indenizações 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B291" t="str">
            <v>2.3.  DIREITO DE CONCESSÃO     (2.3.1.+ ... + 2.3.2)</v>
          </cell>
          <cell r="G291">
            <v>22910.655287550006</v>
          </cell>
          <cell r="H291">
            <v>13725.323759999999</v>
          </cell>
          <cell r="I291">
            <v>13874.65732569863</v>
          </cell>
          <cell r="J291">
            <v>14034</v>
          </cell>
          <cell r="K291">
            <v>14127.631185</v>
          </cell>
          <cell r="L291">
            <v>13799.261378484767</v>
          </cell>
          <cell r="M291">
            <v>14326.7448</v>
          </cell>
          <cell r="N291">
            <v>14433.121589999999</v>
          </cell>
          <cell r="O291">
            <v>14544.872804999999</v>
          </cell>
          <cell r="P291">
            <v>14743.86</v>
          </cell>
          <cell r="Q291">
            <v>14867.31</v>
          </cell>
          <cell r="R291">
            <v>14994.66</v>
          </cell>
          <cell r="S291">
            <v>15128.19</v>
          </cell>
          <cell r="T291">
            <v>15268.29</v>
          </cell>
          <cell r="U291">
            <v>15410.369999999999</v>
          </cell>
          <cell r="V291">
            <v>15559.2</v>
          </cell>
          <cell r="W291">
            <v>15712.44</v>
          </cell>
          <cell r="X291">
            <v>15872.91</v>
          </cell>
          <cell r="Y291">
            <v>16040.88</v>
          </cell>
          <cell r="Z291">
            <v>16216.8</v>
          </cell>
          <cell r="AA291">
            <v>305591.17813173338</v>
          </cell>
        </row>
        <row r="292">
          <cell r="B292" t="str">
            <v>2.3.1.  Valor Variável da Concessão</v>
          </cell>
          <cell r="G292">
            <v>822.65528755000014</v>
          </cell>
          <cell r="H292">
            <v>1677.32376</v>
          </cell>
          <cell r="I292">
            <v>1826.6573256986301</v>
          </cell>
          <cell r="J292">
            <v>1986</v>
          </cell>
          <cell r="K292">
            <v>2079.6311849999997</v>
          </cell>
          <cell r="L292">
            <v>2112.2654629665099</v>
          </cell>
          <cell r="M292">
            <v>2278.7447999999999</v>
          </cell>
          <cell r="N292">
            <v>2385.1215899999997</v>
          </cell>
          <cell r="O292">
            <v>2496.872805</v>
          </cell>
          <cell r="P292">
            <v>2695.86</v>
          </cell>
          <cell r="Q292">
            <v>2819.31</v>
          </cell>
          <cell r="R292">
            <v>2946.66</v>
          </cell>
          <cell r="S292">
            <v>3080.19</v>
          </cell>
          <cell r="T292">
            <v>3220.29</v>
          </cell>
          <cell r="U292">
            <v>3362.37</v>
          </cell>
          <cell r="V292">
            <v>3511.2</v>
          </cell>
          <cell r="W292">
            <v>3664.44</v>
          </cell>
          <cell r="X292">
            <v>3824.91</v>
          </cell>
          <cell r="Y292">
            <v>3992.8799999999997</v>
          </cell>
          <cell r="Z292">
            <v>4168.8</v>
          </cell>
          <cell r="AA292">
            <v>54952.182216215144</v>
          </cell>
        </row>
        <row r="293">
          <cell r="B293" t="str">
            <v xml:space="preserve">2.3.2.  Valor Fixo da Concessão </v>
          </cell>
          <cell r="G293">
            <v>22088.000000000004</v>
          </cell>
          <cell r="H293">
            <v>12048</v>
          </cell>
          <cell r="I293">
            <v>12048</v>
          </cell>
          <cell r="J293">
            <v>12048</v>
          </cell>
          <cell r="K293">
            <v>12048</v>
          </cell>
          <cell r="L293">
            <v>11686.995915518257</v>
          </cell>
          <cell r="M293">
            <v>12048</v>
          </cell>
          <cell r="N293">
            <v>12048</v>
          </cell>
          <cell r="O293">
            <v>12048</v>
          </cell>
          <cell r="P293">
            <v>12048</v>
          </cell>
          <cell r="Q293">
            <v>12048</v>
          </cell>
          <cell r="R293">
            <v>12048</v>
          </cell>
          <cell r="S293">
            <v>12048</v>
          </cell>
          <cell r="T293">
            <v>12048</v>
          </cell>
          <cell r="U293">
            <v>12048</v>
          </cell>
          <cell r="V293">
            <v>12048</v>
          </cell>
          <cell r="W293">
            <v>12048</v>
          </cell>
          <cell r="X293">
            <v>12048</v>
          </cell>
          <cell r="Y293">
            <v>12048</v>
          </cell>
          <cell r="Z293">
            <v>12048</v>
          </cell>
          <cell r="AA293">
            <v>250638.99591551826</v>
          </cell>
        </row>
        <row r="294">
          <cell r="B294" t="str">
            <v>2.4.  DESEMBOLSOS  SOBRE O LUCRO     (2.4.1. + 2.4.2)</v>
          </cell>
          <cell r="G294">
            <v>0</v>
          </cell>
          <cell r="H294">
            <v>4808.0410274240612</v>
          </cell>
          <cell r="I294">
            <v>5845.1085351481161</v>
          </cell>
          <cell r="J294">
            <v>6294.1023097613515</v>
          </cell>
          <cell r="K294">
            <v>6752.2395408679558</v>
          </cell>
          <cell r="L294">
            <v>6585.1780525537961</v>
          </cell>
          <cell r="M294">
            <v>7360.6395524054014</v>
          </cell>
          <cell r="N294">
            <v>8115.1822891002375</v>
          </cell>
          <cell r="O294">
            <v>8568.125267654661</v>
          </cell>
          <cell r="P294">
            <v>10063.862851012163</v>
          </cell>
          <cell r="Q294">
            <v>10821.247904762164</v>
          </cell>
          <cell r="R294">
            <v>11850.9035617066</v>
          </cell>
          <cell r="S294">
            <v>13056.335548928824</v>
          </cell>
          <cell r="T294">
            <v>14251.03990946454</v>
          </cell>
          <cell r="U294">
            <v>14960.760067916923</v>
          </cell>
          <cell r="V294">
            <v>16295.206125000255</v>
          </cell>
          <cell r="W294">
            <v>17035.137391250253</v>
          </cell>
          <cell r="X294">
            <v>17414.101448333586</v>
          </cell>
          <cell r="Y294">
            <v>17188.709147500253</v>
          </cell>
          <cell r="Z294">
            <v>16909.411186250258</v>
          </cell>
          <cell r="AA294">
            <v>214175.33171704141</v>
          </cell>
        </row>
        <row r="295">
          <cell r="B295" t="str">
            <v xml:space="preserve">2.4.1.  Contribuição Social  </v>
          </cell>
          <cell r="G295">
            <v>0</v>
          </cell>
          <cell r="H295">
            <v>1238.9547419273638</v>
          </cell>
          <cell r="I295">
            <v>1428.012734413011</v>
          </cell>
          <cell r="J295">
            <v>1538.566244238046</v>
          </cell>
          <cell r="K295">
            <v>1667.3943171801104</v>
          </cell>
          <cell r="L295">
            <v>1621.6931879928397</v>
          </cell>
          <cell r="M295">
            <v>1811.7476743060713</v>
          </cell>
          <cell r="N295">
            <v>1993.8288862853726</v>
          </cell>
          <cell r="O295">
            <v>2105.005415492039</v>
          </cell>
          <cell r="P295">
            <v>2450.9070772150699</v>
          </cell>
          <cell r="Q295">
            <v>2650.2960238817363</v>
          </cell>
          <cell r="R295">
            <v>2900.0321794372899</v>
          </cell>
          <cell r="S295">
            <v>3189.3795594372914</v>
          </cell>
          <cell r="T295">
            <v>3486.5547784849105</v>
          </cell>
          <cell r="U295">
            <v>3651.8973918182442</v>
          </cell>
          <cell r="V295">
            <v>3984.5179384849112</v>
          </cell>
          <cell r="W295">
            <v>4166.9663118182443</v>
          </cell>
          <cell r="X295">
            <v>4174.6816318182437</v>
          </cell>
          <cell r="Y295">
            <v>4206.1194851515766</v>
          </cell>
          <cell r="Z295">
            <v>4140.0088718182442</v>
          </cell>
          <cell r="AA295">
            <v>52406.564451200618</v>
          </cell>
        </row>
        <row r="296">
          <cell r="B296" t="str">
            <v xml:space="preserve">2.4.2.  Imposto de Renda  </v>
          </cell>
          <cell r="G296">
            <v>0</v>
          </cell>
          <cell r="H296">
            <v>3569.0862854966972</v>
          </cell>
          <cell r="I296">
            <v>4417.0958007351046</v>
          </cell>
          <cell r="J296">
            <v>4755.5360655233053</v>
          </cell>
          <cell r="K296">
            <v>5084.8452236878456</v>
          </cell>
          <cell r="L296">
            <v>4963.4848645609563</v>
          </cell>
          <cell r="M296">
            <v>5548.8918780993299</v>
          </cell>
          <cell r="N296">
            <v>6121.3534028148651</v>
          </cell>
          <cell r="O296">
            <v>6463.1198521626211</v>
          </cell>
          <cell r="P296">
            <v>7612.9557737970927</v>
          </cell>
          <cell r="Q296">
            <v>8170.9518808804278</v>
          </cell>
          <cell r="R296">
            <v>8950.8713822693098</v>
          </cell>
          <cell r="S296">
            <v>9866.9559894915328</v>
          </cell>
          <cell r="T296">
            <v>10764.48513097963</v>
          </cell>
          <cell r="U296">
            <v>11308.862676098679</v>
          </cell>
          <cell r="V296">
            <v>12310.688186515345</v>
          </cell>
          <cell r="W296">
            <v>12868.17107943201</v>
          </cell>
          <cell r="X296">
            <v>13239.419816515343</v>
          </cell>
          <cell r="Y296">
            <v>12982.589662348677</v>
          </cell>
          <cell r="Z296">
            <v>12769.402314432013</v>
          </cell>
          <cell r="AA296">
            <v>161768.76726584078</v>
          </cell>
        </row>
        <row r="297">
          <cell r="B297" t="str">
            <v>3.  SALDO DO CAIXA     (1 - 2)</v>
          </cell>
          <cell r="G297">
            <v>-25824.342742317778</v>
          </cell>
          <cell r="H297">
            <v>-17031.879449610715</v>
          </cell>
          <cell r="I297">
            <v>-18277.703682470856</v>
          </cell>
          <cell r="J297">
            <v>-3186.7623097613541</v>
          </cell>
          <cell r="K297">
            <v>3497.4324125745334</v>
          </cell>
          <cell r="L297">
            <v>-2405.0153841389547</v>
          </cell>
          <cell r="M297">
            <v>-506.2284920312668</v>
          </cell>
          <cell r="N297">
            <v>8926.5985363997606</v>
          </cell>
          <cell r="O297">
            <v>10330.298839595343</v>
          </cell>
          <cell r="P297">
            <v>19939.76414898783</v>
          </cell>
          <cell r="Q297">
            <v>27969.691595237848</v>
          </cell>
          <cell r="R297">
            <v>36282.233438293406</v>
          </cell>
          <cell r="S297">
            <v>42328.129951071176</v>
          </cell>
          <cell r="T297">
            <v>44165.370590535458</v>
          </cell>
          <cell r="U297">
            <v>38572.03643208307</v>
          </cell>
          <cell r="V297">
            <v>52967.733874999743</v>
          </cell>
          <cell r="W297">
            <v>48684.180608749739</v>
          </cell>
          <cell r="X297">
            <v>48942.29805166641</v>
          </cell>
          <cell r="Y297">
            <v>58671.546852499741</v>
          </cell>
          <cell r="Z297">
            <v>67425.748813749742</v>
          </cell>
          <cell r="AA297">
            <v>441471.1320861131</v>
          </cell>
        </row>
        <row r="298">
          <cell r="B298" t="str">
            <v xml:space="preserve">4. T.I.R. (Taxa Interna de Retorno) Anual do Projeto     </v>
          </cell>
          <cell r="G298">
            <v>0.17620790554204696</v>
          </cell>
        </row>
        <row r="300">
          <cell r="B300" t="str">
            <v>FLUXO DE CAIXA COM FATORES DE DESEQUILIBRIO NA EXTENSÃO DO PERIODO CONTRATUAL (MIlhares de Reais)</v>
          </cell>
        </row>
        <row r="302">
          <cell r="B302" t="str">
            <v>DISCRIMINAÇÃO</v>
          </cell>
          <cell r="G302">
            <v>21</v>
          </cell>
          <cell r="H302">
            <v>22</v>
          </cell>
          <cell r="I302">
            <v>23</v>
          </cell>
          <cell r="J302">
            <v>24</v>
          </cell>
          <cell r="K302">
            <v>25</v>
          </cell>
          <cell r="L302">
            <v>26</v>
          </cell>
          <cell r="M302">
            <v>27</v>
          </cell>
          <cell r="N302">
            <v>28</v>
          </cell>
          <cell r="O302">
            <v>29</v>
          </cell>
          <cell r="P302">
            <v>30</v>
          </cell>
          <cell r="Q302">
            <v>31</v>
          </cell>
          <cell r="R302">
            <v>32</v>
          </cell>
          <cell r="S302">
            <v>33</v>
          </cell>
          <cell r="T302">
            <v>34</v>
          </cell>
          <cell r="U302">
            <v>35</v>
          </cell>
          <cell r="V302">
            <v>36</v>
          </cell>
          <cell r="W302">
            <v>37</v>
          </cell>
          <cell r="X302">
            <v>38</v>
          </cell>
          <cell r="Y302">
            <v>39</v>
          </cell>
          <cell r="Z302">
            <v>40</v>
          </cell>
          <cell r="AA302" t="str">
            <v>TOTAL</v>
          </cell>
        </row>
        <row r="303">
          <cell r="B303" t="str">
            <v xml:space="preserve">1.  INGRESSOS     (1.1.) 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</row>
        <row r="304">
          <cell r="B304" t="str">
            <v>1.1.  RECEITAS     (1.1.1.+ ... + 1.1.4)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B305" t="str">
            <v>1.1.1   Receitas de Pedágio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</row>
        <row r="306">
          <cell r="B306" t="str">
            <v>1.1.2   Outras Receitas Operacionais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</row>
        <row r="307">
          <cell r="B307" t="str">
            <v>1.1.3   Receitas Não Operacionais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08">
          <cell r="B308" t="str">
            <v xml:space="preserve">1.1.4   Receitas Financeiras 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</row>
        <row r="309">
          <cell r="B309" t="str">
            <v>2.  DESEMBOLSOS     (2.1.+ ... + 2.4)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</row>
        <row r="310">
          <cell r="B310" t="str">
            <v>2.1.  OPERACIONAIS     (2.1.1.+ ... + 2.1.8)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</row>
        <row r="311">
          <cell r="B311" t="str">
            <v xml:space="preserve">2.1.1.  Pessoal / Administradores   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</row>
        <row r="312">
          <cell r="B312" t="str">
            <v xml:space="preserve">2.1.2.  Conservação de Rotina  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</row>
        <row r="313">
          <cell r="B313" t="str">
            <v xml:space="preserve">2.1.3.  Consumo   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</row>
        <row r="314">
          <cell r="B314" t="str">
            <v>2.1.4.  Transportes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</row>
        <row r="315">
          <cell r="B315" t="str">
            <v>2.1.5.  Diversas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</row>
        <row r="316">
          <cell r="B316" t="str">
            <v>2.1.6.  Tributos s/ Faturamento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</row>
        <row r="317">
          <cell r="B317" t="str">
            <v>2.1.7.  Seguros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</row>
        <row r="318">
          <cell r="B318" t="str">
            <v xml:space="preserve">2.1.8.  Garantias 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</row>
        <row r="319">
          <cell r="B319" t="str">
            <v>2.2.  INVESTIMENTOS / IMOBILIZADO     (2.2.1.+ ... + 2.2.7)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B320" t="str">
            <v xml:space="preserve">2.2.1.  Ampliação Principal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B321" t="str">
            <v>2.2.2.  Demais Obras de Ampliação/Melhoramentos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B322" t="str">
            <v xml:space="preserve">2.2.3.  Equipamentos, Veiculos e Sist. Controle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B323" t="str">
            <v>2.2.4.  Desapropriações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B324" t="str">
            <v xml:space="preserve">2.2.5.  Conservação Especial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B325" t="str">
            <v>2.2.6.  Contratos Sub-rogados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B326" t="str">
            <v xml:space="preserve">2.2.7.  Indenizações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B327" t="str">
            <v>2.3.  DIREITO DE CONCESSÃO     (2.3.1.+ ... + 2.3.2)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</row>
        <row r="328">
          <cell r="B328" t="str">
            <v>2.3.1.  Valor Variável da Concessão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</row>
        <row r="329">
          <cell r="B329" t="str">
            <v xml:space="preserve">2.3.2.  Valor Fixo da Concessão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B330" t="str">
            <v>2.4.  DESEMBOLSOS  SOBRE O LUCRO     (2.4.1. + 2.4.2)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</row>
        <row r="331">
          <cell r="B331" t="str">
            <v xml:space="preserve">2.4.1.  Contribuição Social  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</row>
        <row r="332">
          <cell r="B332" t="str">
            <v xml:space="preserve">2.4.2.  Imposto de Renda  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</row>
        <row r="333">
          <cell r="B333" t="str">
            <v>3.  SALDO DO CAIXA     (1 - 2)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</row>
        <row r="334">
          <cell r="B334" t="str">
            <v xml:space="preserve">4. T.I.R. (Taxa Interna de Retorno) Anual do Projeto     </v>
          </cell>
          <cell r="G334">
            <v>0.17620790554204696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_financials"/>
      <sheetName val="Summary_financials"/>
      <sheetName val="Despesas operacionais"/>
      <sheetName val="Anual_p"/>
      <sheetName val="Premissas"/>
      <sheetName val="Anual_p_US$"/>
      <sheetName val="Financiamentos"/>
      <sheetName val="TargetP"/>
      <sheetName val="Acionária"/>
      <sheetName val="Máscara 2"/>
      <sheetName val="Máscara 1"/>
      <sheetName val="Summary_Operations"/>
      <sheetName val="WACC"/>
      <sheetName val="Base"/>
      <sheetName val="Forecasts_VDF"/>
      <sheetName val="Data"/>
      <sheetName val="RELATA antigo"/>
      <sheetName val="market"/>
      <sheetName val="DADOS FORNECEDORES"/>
      <sheetName val=""/>
      <sheetName val="CONSSID12-96"/>
      <sheetName val="SUBCONTRATOS"/>
      <sheetName val="Base IBGE"/>
      <sheetName val="Ajuste da Curva POP."/>
      <sheetName val="Demanda Água"/>
      <sheetName val="Ligação de Água"/>
      <sheetName val="Demanda de Esgoto"/>
      <sheetName val="Ligação de Esgoto"/>
      <sheetName val="ELECTRICOS"/>
      <sheetName val="Indice Precos Mes"/>
      <sheetName val="2013"/>
      <sheetName val="1. Instellingen"/>
      <sheetName val="BACKUP PLAN ORÇA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1">
          <cell r="Z161">
            <v>-1255.8879413952952</v>
          </cell>
        </row>
        <row r="166">
          <cell r="Z166">
            <v>-2.0120103106201701E-2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1M-CBMI"/>
      <sheetName val="MAT-BET"/>
      <sheetName val="REL-AC"/>
      <sheetName val="PLUVIOM"/>
      <sheetName val="TAPA BURACO"/>
      <sheetName val="RECOMP REVESTIMENTO"/>
      <sheetName val="LIMP MEIO FIO"/>
      <sheetName val="LIMP VALETAS"/>
      <sheetName val="REMOCAO MEC BAR"/>
      <sheetName val="REMOCAO MEC BAR (2)"/>
      <sheetName val="M.OBRA MARCO"/>
      <sheetName val="RESUMO "/>
      <sheetName val="WILSON"/>
      <sheetName val="H-HORAS MARCO"/>
      <sheetName val="acertos"/>
      <sheetName val="CONT MAT BET"/>
      <sheetName val="QUADRO COMPARATIVO"/>
      <sheetName val="61M_CBMI"/>
      <sheetName val="MAT_BET"/>
      <sheetName val="PLANO TRAB"/>
      <sheetName val="MATERIAIS"/>
      <sheetName val="matbet"/>
      <sheetName val="quantidades"/>
      <sheetName val="adequação"/>
      <sheetName val="comparativo"/>
      <sheetName val="CROQUI"/>
      <sheetName val="PEM"/>
      <sheetName val="CADASTRO"/>
      <sheetName val="Ativos"/>
      <sheetName val="61MCBMI.DNIT"/>
      <sheetName val="TAPA_BURACO"/>
      <sheetName val="RECOMP_REVESTIMENTO"/>
      <sheetName val="LIMP_MEIO_FIO"/>
      <sheetName val="LIMP_VALETAS"/>
      <sheetName val="REMOCAO_MEC_BAR"/>
      <sheetName val="REMOCAO_MEC_BAR_(2)"/>
      <sheetName val="M_OBRA_MARCO"/>
      <sheetName val="RESUMO_"/>
      <sheetName val="H-HORAS_MARCO"/>
      <sheetName val="CONT_MAT_BET"/>
      <sheetName val="QUADRO_COMPARATIVO"/>
      <sheetName val="PLANO_TRAB"/>
      <sheetName val="61MCBMI_DNIT"/>
      <sheetName val="Solicitação Interna de Fab"/>
      <sheetName val="Mat"/>
      <sheetName val="Faturamento 2016 (Diferimento)"/>
      <sheetName val="Serviços"/>
      <sheetName val="61M-CBMI:MAT-BET"/>
      <sheetName val="aux"/>
      <sheetName val="COMPOS1"/>
      <sheetName val="Calendário"/>
      <sheetName val="Anual"/>
      <sheetName val="equip auxili"/>
      <sheetName val="INDIRETOS"/>
      <sheetName val="veiculos"/>
    </sheetNames>
    <sheetDataSet>
      <sheetData sheetId="0">
        <row r="2">
          <cell r="U2" t="str">
            <v>FOLHA 01</v>
          </cell>
        </row>
        <row r="18">
          <cell r="H18">
            <v>0</v>
          </cell>
        </row>
      </sheetData>
      <sheetData sheetId="1">
        <row r="2">
          <cell r="U2" t="str">
            <v>FOLHA 01</v>
          </cell>
        </row>
        <row r="18">
          <cell r="H18">
            <v>0</v>
          </cell>
        </row>
      </sheetData>
      <sheetData sheetId="2">
        <row r="2">
          <cell r="U2" t="str">
            <v>FOLHA 01</v>
          </cell>
        </row>
      </sheetData>
      <sheetData sheetId="3">
        <row r="2">
          <cell r="U2" t="str">
            <v>FOLHA 01</v>
          </cell>
        </row>
      </sheetData>
      <sheetData sheetId="4">
        <row r="2">
          <cell r="U2" t="str">
            <v>FOLHA 01</v>
          </cell>
        </row>
      </sheetData>
      <sheetData sheetId="5">
        <row r="2">
          <cell r="U2" t="str">
            <v>FOLHA 01</v>
          </cell>
        </row>
      </sheetData>
      <sheetData sheetId="6">
        <row r="2">
          <cell r="U2" t="str">
            <v>FOLHA 01</v>
          </cell>
        </row>
      </sheetData>
      <sheetData sheetId="7">
        <row r="2">
          <cell r="U2" t="str">
            <v>FOLHA 01</v>
          </cell>
        </row>
      </sheetData>
      <sheetData sheetId="8">
        <row r="2">
          <cell r="U2" t="str">
            <v>FOLHA 01</v>
          </cell>
        </row>
      </sheetData>
      <sheetData sheetId="9">
        <row r="2">
          <cell r="U2" t="str">
            <v>FOLHA 01</v>
          </cell>
        </row>
      </sheetData>
      <sheetData sheetId="10">
        <row r="2">
          <cell r="U2" t="str">
            <v>FOLHA 01</v>
          </cell>
        </row>
      </sheetData>
      <sheetData sheetId="11">
        <row r="2">
          <cell r="U2" t="str">
            <v>FOLHA 01</v>
          </cell>
        </row>
      </sheetData>
      <sheetData sheetId="12">
        <row r="2">
          <cell r="U2" t="str">
            <v>FOLHA 01</v>
          </cell>
        </row>
      </sheetData>
      <sheetData sheetId="13">
        <row r="2">
          <cell r="U2" t="str">
            <v>FOLHA 01</v>
          </cell>
        </row>
      </sheetData>
      <sheetData sheetId="14">
        <row r="2">
          <cell r="U2" t="str">
            <v>FOLHA 01</v>
          </cell>
        </row>
      </sheetData>
      <sheetData sheetId="15">
        <row r="2">
          <cell r="U2" t="str">
            <v>FOLHA 01</v>
          </cell>
        </row>
      </sheetData>
      <sheetData sheetId="16">
        <row r="2">
          <cell r="U2" t="str">
            <v>FOLHA 01</v>
          </cell>
        </row>
      </sheetData>
      <sheetData sheetId="17">
        <row r="2">
          <cell r="U2" t="str">
            <v>FOLHA 01</v>
          </cell>
        </row>
      </sheetData>
      <sheetData sheetId="18">
        <row r="2">
          <cell r="U2" t="str">
            <v>FOLHA 01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ct_Físicas"/>
      <sheetName val="Mod_Log"/>
      <sheetName val="Res_Fluxo_Caixa"/>
      <sheetName val="FLUXO DE CAIXA"/>
      <sheetName val="DEPRECIAÇÃO"/>
      <sheetName val="Receita"/>
      <sheetName val="DD_Dados"/>
      <sheetName val="DD_Finance"/>
      <sheetName val="EQUIPAM_ Fis"/>
      <sheetName val="EQUIPAM_Finance"/>
      <sheetName val="VEIC_RT"/>
      <sheetName val="VEI_ Fis"/>
      <sheetName val="VEI_Finance"/>
      <sheetName val="MDO_Perm"/>
      <sheetName val="MDO_Finance"/>
      <sheetName val="Resumo_Invest"/>
      <sheetName val="Oeste"/>
      <sheetName val="Dados Oeste"/>
      <sheetName val="Resumo Oe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">
          <cell r="E1">
            <v>0.14999963618726533</v>
          </cell>
        </row>
      </sheetData>
      <sheetData sheetId="16"/>
      <sheetData sheetId="17"/>
      <sheetData sheetId="1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"/>
      <sheetName val="PER (VP)"/>
      <sheetName val="Resumo"/>
      <sheetName val="Planilha2"/>
      <sheetName val="Subtrechos"/>
      <sheetName val="Pesos Pavimento"/>
      <sheetName val="Percentual de Investimento"/>
      <sheetName val="Fator D"/>
      <sheetName val="Duplicação"/>
      <sheetName val="Faixas adicionais"/>
    </sheetNames>
    <sheetDataSet>
      <sheetData sheetId="0"/>
      <sheetData sheetId="1">
        <row r="118">
          <cell r="F118">
            <v>1974944501.3385189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Capa Simulador"/>
      <sheetName val="FLUXO + DRE  Original 20 anos"/>
      <sheetName val="Fatores 20 anos"/>
      <sheetName val="Prorrogação Fluxo 23 anos"/>
      <sheetName val="Comparativo de Mercado "/>
      <sheetName val="RELATA VÉ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4">
          <cell r="F54" t="str">
            <v>ESTUDO DO REEQUILÍBRIO ECONÔMICO-FINANCEIRO</v>
          </cell>
        </row>
        <row r="55">
          <cell r="F55" t="str">
            <v>DA CONCESSIONÁRIA TRIÂNGULO DO SOL</v>
          </cell>
        </row>
        <row r="56">
          <cell r="F56" t="str">
            <v>Versão: A-001 - outubro/2006</v>
          </cell>
        </row>
        <row r="57">
          <cell r="F57" t="str">
            <v>Valores a Preço de: julho/1997</v>
          </cell>
        </row>
        <row r="64">
          <cell r="B64" t="str">
            <v>RESUMO DOS DESEQUILIBRIOS NO CONTRATO EM VPL (Milhares de Reais)</v>
          </cell>
        </row>
        <row r="66">
          <cell r="B66" t="str">
            <v>FATOR</v>
          </cell>
          <cell r="C66" t="str">
            <v>DISCRIMINAÇÃO</v>
          </cell>
          <cell r="G66" t="str">
            <v>VPL (a)</v>
          </cell>
          <cell r="H66">
            <v>9</v>
          </cell>
          <cell r="I66" t="str">
            <v>TIR (b)</v>
          </cell>
        </row>
        <row r="67">
          <cell r="B67" t="str">
            <v>FATOR 1</v>
          </cell>
          <cell r="C67" t="str">
            <v>1ª Adequação - Investimentos</v>
          </cell>
          <cell r="G67">
            <v>17531.025769499331</v>
          </cell>
          <cell r="H67">
            <v>100237.94899716858</v>
          </cell>
          <cell r="I67">
            <v>0.24696226534922128</v>
          </cell>
        </row>
        <row r="68">
          <cell r="B68" t="str">
            <v>FATOR 2</v>
          </cell>
          <cell r="C68" t="str">
            <v>2ª Adequação - Investimentos</v>
          </cell>
          <cell r="G68">
            <v>-17535.412516555556</v>
          </cell>
          <cell r="H68">
            <v>-100263.03130173347</v>
          </cell>
          <cell r="I68">
            <v>0.18665688885108117</v>
          </cell>
        </row>
        <row r="69">
          <cell r="B69" t="str">
            <v>FATOR 3</v>
          </cell>
          <cell r="C69" t="str">
            <v>3ª Adequação - Investimentos</v>
          </cell>
          <cell r="G69">
            <v>11672.668432667002</v>
          </cell>
          <cell r="H69">
            <v>66741.35092826061</v>
          </cell>
          <cell r="I69">
            <v>0.23205558086970621</v>
          </cell>
        </row>
        <row r="70">
          <cell r="B70" t="str">
            <v>FATOR 4</v>
          </cell>
          <cell r="C70" t="str">
            <v>Perda de Receita - Praça Jaboticabal - SP 333</v>
          </cell>
          <cell r="G70">
            <v>-8254.1137599353187</v>
          </cell>
          <cell r="H70">
            <v>-47194.924299563849</v>
          </cell>
          <cell r="I70">
            <v>0.20209534824846426</v>
          </cell>
        </row>
        <row r="71">
          <cell r="B71" t="str">
            <v>FATOR 5</v>
          </cell>
          <cell r="C71" t="str">
            <v>Perda de Receita - Parcelamento do Reajuste Tarifário de Julho de 2003.</v>
          </cell>
          <cell r="G71">
            <v>-562.64996557147754</v>
          </cell>
          <cell r="H71">
            <v>-3217.0894786051713</v>
          </cell>
          <cell r="I71">
            <v>0.21296315596990562</v>
          </cell>
        </row>
        <row r="72">
          <cell r="B72" t="str">
            <v>FATOR 6</v>
          </cell>
          <cell r="C72" t="str">
            <v>Majoração da COFINS</v>
          </cell>
          <cell r="G72">
            <v>-3172.0966653015266</v>
          </cell>
          <cell r="H72">
            <v>-18137.242391359723</v>
          </cell>
          <cell r="I72">
            <v>0.20922654010764014</v>
          </cell>
        </row>
        <row r="73">
          <cell r="B73" t="str">
            <v>FATOR 7</v>
          </cell>
          <cell r="C73" t="str">
            <v>Majoração do PIS</v>
          </cell>
          <cell r="G73">
            <v>-187.01112667205356</v>
          </cell>
          <cell r="H73">
            <v>-1069.2820844442633</v>
          </cell>
          <cell r="I73">
            <v>0.21350091488485656</v>
          </cell>
        </row>
        <row r="74">
          <cell r="B74" t="str">
            <v>FATOR 8</v>
          </cell>
          <cell r="C74" t="str">
            <v>Alteração do ISSQN</v>
          </cell>
          <cell r="G74">
            <v>-3169.02260989263</v>
          </cell>
          <cell r="H74">
            <v>-18119.665723950591</v>
          </cell>
          <cell r="I74">
            <v>0.20916542097622126</v>
          </cell>
        </row>
        <row r="75">
          <cell r="B75" t="str">
            <v>FATOR 9</v>
          </cell>
          <cell r="C75" t="str">
            <v>4ª Adequação - Investimentos</v>
          </cell>
          <cell r="G75">
            <v>127.1995200178546</v>
          </cell>
          <cell r="H75">
            <v>727.2945215902314</v>
          </cell>
          <cell r="I75">
            <v>0.21395204411495194</v>
          </cell>
        </row>
        <row r="76">
          <cell r="B76" t="str">
            <v>FATOR 10</v>
          </cell>
          <cell r="C76" t="str">
            <v>5ª Adequação - Investimentos</v>
          </cell>
          <cell r="G76">
            <v>264.65299830189173</v>
          </cell>
          <cell r="H76">
            <v>1513.2185700101443</v>
          </cell>
          <cell r="I76">
            <v>0.21414919614264244</v>
          </cell>
        </row>
        <row r="77">
          <cell r="B77" t="str">
            <v>FATOR 11</v>
          </cell>
          <cell r="C77" t="str">
            <v>6ª Adequação - Investimentos</v>
          </cell>
          <cell r="G77">
            <v>444.19799278732711</v>
          </cell>
          <cell r="H77">
            <v>2539.8112084876798</v>
          </cell>
          <cell r="I77">
            <v>0.2144076656800544</v>
          </cell>
        </row>
        <row r="78">
          <cell r="B78" t="str">
            <v>FATOR 12</v>
          </cell>
          <cell r="C78">
            <v>0</v>
          </cell>
          <cell r="G78">
            <v>6.7812953345933189E-11</v>
          </cell>
          <cell r="H78">
            <v>3.877372293105215E-10</v>
          </cell>
          <cell r="I78">
            <v>0.21376914659013574</v>
          </cell>
        </row>
        <row r="79">
          <cell r="B79" t="str">
            <v>FATOR 13</v>
          </cell>
          <cell r="C79">
            <v>0</v>
          </cell>
          <cell r="G79">
            <v>6.7812953345933189E-11</v>
          </cell>
          <cell r="H79">
            <v>3.877372293105215E-10</v>
          </cell>
          <cell r="I79">
            <v>0.21376914659013574</v>
          </cell>
        </row>
        <row r="80">
          <cell r="B80" t="str">
            <v>FATOR 14</v>
          </cell>
          <cell r="C80">
            <v>0</v>
          </cell>
          <cell r="G80">
            <v>6.7812953345933189E-11</v>
          </cell>
          <cell r="H80">
            <v>3.877372293105215E-10</v>
          </cell>
          <cell r="I80">
            <v>0.21376914659013574</v>
          </cell>
        </row>
        <row r="81">
          <cell r="B81" t="str">
            <v>FATOR 15</v>
          </cell>
          <cell r="C81">
            <v>0</v>
          </cell>
          <cell r="G81">
            <v>6.7812953345933189E-11</v>
          </cell>
          <cell r="H81">
            <v>3.877372293105215E-10</v>
          </cell>
          <cell r="I81">
            <v>0.21376914659013574</v>
          </cell>
        </row>
        <row r="82">
          <cell r="B82" t="str">
            <v>TOTAL GERAL</v>
          </cell>
          <cell r="G82">
            <v>-2840.5619306548856</v>
          </cell>
          <cell r="H82">
            <v>-16241.611054138271</v>
          </cell>
          <cell r="I82">
            <v>0.20714524689834499</v>
          </cell>
        </row>
        <row r="83">
          <cell r="B83" t="str">
            <v>(a) reperesenta apenas o VPL do fluxo de caixa do fator utilizando a tir original do projeto</v>
          </cell>
        </row>
        <row r="84">
          <cell r="B84" t="str">
            <v>(b) representa a tir do fluxo de caixa do projeto mais o fluxo de caixa do fator</v>
          </cell>
        </row>
        <row r="86">
          <cell r="B86" t="str">
            <v>ALTERNATIVAS UTILIZADAS PARA O REEQUILIBRIO DO CONTRATO</v>
          </cell>
        </row>
        <row r="88">
          <cell r="B88" t="str">
            <v>Projeta o Contrato Original até:</v>
          </cell>
          <cell r="F88">
            <v>23</v>
          </cell>
        </row>
        <row r="90">
          <cell r="B90" t="str">
            <v>Reajuste na Receita Base  de:</v>
          </cell>
          <cell r="F90">
            <v>0</v>
          </cell>
        </row>
        <row r="92">
          <cell r="B92" t="str">
            <v>Considera o Reajuste a Partir do:</v>
          </cell>
          <cell r="F92">
            <v>9</v>
          </cell>
        </row>
        <row r="94">
          <cell r="B94" t="str">
            <v>EFEITOS NOS RESULTADOS PROJETADOS</v>
          </cell>
        </row>
        <row r="96">
          <cell r="B96" t="str">
            <v>TIR Original do Contrato (ao ano)</v>
          </cell>
          <cell r="J96">
            <v>0.21376914659013574</v>
          </cell>
        </row>
        <row r="98">
          <cell r="B98" t="str">
            <v>TIR Resultante dos Desequilibrio no Contrato Original (ao ano)</v>
          </cell>
          <cell r="J98">
            <v>0.20714524689834499</v>
          </cell>
        </row>
        <row r="100">
          <cell r="B100" t="str">
            <v>Diferença entre a TIR Original x TIR Desequilibrios</v>
          </cell>
          <cell r="J100">
            <v>-6.6238996917907522E-3</v>
          </cell>
        </row>
        <row r="102">
          <cell r="B102" t="str">
            <v>TIR Resultante das Alternativas Utilizadas para o Reequilibrio (ao ano)</v>
          </cell>
          <cell r="J102">
            <v>0.2144305147714714</v>
          </cell>
        </row>
        <row r="104">
          <cell r="B104" t="str">
            <v>GRAFICOS COMPARATIVOS DOS AJUSTES NOS DESEQUILIBRIOS NO CONTRATO ORIGINAL</v>
          </cell>
        </row>
        <row r="133">
          <cell r="B133" t="str">
            <v>SALDO DO FLUXO DE CAIXA DOS FATORES DE DESEQUILIBRIO (MIlhares de Reais)</v>
          </cell>
        </row>
        <row r="135">
          <cell r="B135" t="str">
            <v>DISCRIMINAÇÃO</v>
          </cell>
          <cell r="F135" t="str">
            <v>VPL</v>
          </cell>
          <cell r="G135" t="str">
            <v>TIR</v>
          </cell>
          <cell r="H135">
            <v>1</v>
          </cell>
          <cell r="I135">
            <v>2</v>
          </cell>
          <cell r="J135">
            <v>3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8</v>
          </cell>
          <cell r="P135">
            <v>9</v>
          </cell>
          <cell r="Q135">
            <v>10</v>
          </cell>
          <cell r="R135">
            <v>11</v>
          </cell>
          <cell r="S135">
            <v>12</v>
          </cell>
          <cell r="T135">
            <v>13</v>
          </cell>
          <cell r="U135">
            <v>14</v>
          </cell>
          <cell r="V135">
            <v>15</v>
          </cell>
          <cell r="W135">
            <v>16</v>
          </cell>
          <cell r="X135">
            <v>17</v>
          </cell>
          <cell r="Y135">
            <v>18</v>
          </cell>
          <cell r="Z135">
            <v>19</v>
          </cell>
          <cell r="AA135">
            <v>20</v>
          </cell>
        </row>
        <row r="136">
          <cell r="B136" t="str">
            <v>(=)Fluxo de Caixa do Projeto Original</v>
          </cell>
          <cell r="F136">
            <v>6.7812953345933189E-11</v>
          </cell>
          <cell r="G136">
            <v>0.21376914659013574</v>
          </cell>
          <cell r="H136">
            <v>-55467.026100546813</v>
          </cell>
          <cell r="I136">
            <v>-58486.250509087418</v>
          </cell>
          <cell r="J136">
            <v>-14001.236301379788</v>
          </cell>
          <cell r="K136">
            <v>-5917.0385956415557</v>
          </cell>
          <cell r="L136">
            <v>27035.8482549498</v>
          </cell>
          <cell r="M136">
            <v>34070.156432472533</v>
          </cell>
          <cell r="N136">
            <v>33894.040008648139</v>
          </cell>
          <cell r="O136">
            <v>50832.46751669723</v>
          </cell>
          <cell r="P136">
            <v>57981.821582342178</v>
          </cell>
          <cell r="Q136">
            <v>25002.751737808605</v>
          </cell>
          <cell r="R136">
            <v>31834.672655489092</v>
          </cell>
          <cell r="S136">
            <v>68671.546088620467</v>
          </cell>
          <cell r="T136">
            <v>74573.848792032863</v>
          </cell>
          <cell r="U136">
            <v>78463.516217114549</v>
          </cell>
          <cell r="V136">
            <v>84062.017591921744</v>
          </cell>
          <cell r="W136">
            <v>92214.689488707387</v>
          </cell>
          <cell r="X136">
            <v>101596.24123737995</v>
          </cell>
          <cell r="Y136">
            <v>78058.178958428529</v>
          </cell>
          <cell r="Z136">
            <v>106665.7970964089</v>
          </cell>
          <cell r="AA136">
            <v>118165.46593119178</v>
          </cell>
        </row>
        <row r="137">
          <cell r="B137" t="str">
            <v>(+)Desequilibrio do Projeto Original (a)</v>
          </cell>
        </row>
        <row r="138">
          <cell r="B138" t="str">
            <v>1ª Adequação - Investimentos</v>
          </cell>
        </row>
        <row r="139">
          <cell r="B139" t="str">
            <v>Fluxo de Caixa do Fator</v>
          </cell>
          <cell r="H139">
            <v>42262.428161025142</v>
          </cell>
          <cell r="I139">
            <v>16024.36196379851</v>
          </cell>
          <cell r="J139">
            <v>-26378.283655114079</v>
          </cell>
          <cell r="K139">
            <v>-1300.481216047009</v>
          </cell>
          <cell r="L139">
            <v>-17000.690211049132</v>
          </cell>
          <cell r="M139">
            <v>-6206.0199042755221</v>
          </cell>
          <cell r="N139">
            <v>-19746.91842338039</v>
          </cell>
          <cell r="O139">
            <v>-12153.528227805746</v>
          </cell>
          <cell r="P139">
            <v>-10534.130147978836</v>
          </cell>
          <cell r="Q139">
            <v>33329.311016682128</v>
          </cell>
          <cell r="R139">
            <v>19930.836153090862</v>
          </cell>
          <cell r="S139">
            <v>-5622.038220686024</v>
          </cell>
          <cell r="T139">
            <v>-8154.7591877442646</v>
          </cell>
          <cell r="U139">
            <v>-6870.0156325618227</v>
          </cell>
          <cell r="V139">
            <v>-10762.218307652065</v>
          </cell>
          <cell r="W139">
            <v>-7990.2987031465982</v>
          </cell>
          <cell r="X139">
            <v>-10504.109196462958</v>
          </cell>
          <cell r="Y139">
            <v>24079.638390378248</v>
          </cell>
          <cell r="Z139">
            <v>6551.3684429720797</v>
          </cell>
          <cell r="AA139">
            <v>1048.2212836289873</v>
          </cell>
        </row>
        <row r="140">
          <cell r="B140" t="str">
            <v>Somatoria com Projeto Original</v>
          </cell>
          <cell r="F140">
            <v>17531.025769499331</v>
          </cell>
          <cell r="G140">
            <v>0.24696226534922128</v>
          </cell>
          <cell r="H140">
            <v>-13204.597939521671</v>
          </cell>
          <cell r="I140">
            <v>-42461.888545288908</v>
          </cell>
          <cell r="J140">
            <v>-40379.519956493867</v>
          </cell>
          <cell r="K140">
            <v>-7217.5198116885649</v>
          </cell>
          <cell r="L140">
            <v>10035.158043900668</v>
          </cell>
          <cell r="M140">
            <v>27864.13652819701</v>
          </cell>
          <cell r="N140">
            <v>14147.121585267749</v>
          </cell>
          <cell r="O140">
            <v>38678.939288891488</v>
          </cell>
          <cell r="P140">
            <v>47447.69143436334</v>
          </cell>
          <cell r="Q140">
            <v>58332.062754490733</v>
          </cell>
          <cell r="R140">
            <v>51765.508808579951</v>
          </cell>
          <cell r="S140">
            <v>63049.507867934444</v>
          </cell>
          <cell r="T140">
            <v>66419.089604288602</v>
          </cell>
          <cell r="U140">
            <v>71593.500584552734</v>
          </cell>
          <cell r="V140">
            <v>73299.799284269684</v>
          </cell>
          <cell r="W140">
            <v>84224.390785560783</v>
          </cell>
          <cell r="X140">
            <v>91092.132040916986</v>
          </cell>
          <cell r="Y140">
            <v>102137.81734880677</v>
          </cell>
          <cell r="Z140">
            <v>113217.16553938098</v>
          </cell>
          <cell r="AA140">
            <v>119213.68721482076</v>
          </cell>
        </row>
        <row r="141">
          <cell r="B141" t="str">
            <v>2ª Adequação - Investimentos</v>
          </cell>
        </row>
        <row r="142">
          <cell r="B142" t="str">
            <v>Fluxo de Caixa do Fator</v>
          </cell>
          <cell r="H142">
            <v>-13964.230412711882</v>
          </cell>
          <cell r="I142">
            <v>19664.773443524718</v>
          </cell>
          <cell r="J142">
            <v>35615.04391094255</v>
          </cell>
          <cell r="K142">
            <v>-14101.716827123626</v>
          </cell>
          <cell r="L142">
            <v>-37757.71779790151</v>
          </cell>
          <cell r="M142">
            <v>-34152.429500505386</v>
          </cell>
          <cell r="N142">
            <v>-2177.5420061929626</v>
          </cell>
          <cell r="O142">
            <v>3918.7659983299491</v>
          </cell>
          <cell r="P142">
            <v>1814.6134037838492</v>
          </cell>
          <cell r="Q142">
            <v>-21270.966465748905</v>
          </cell>
          <cell r="R142">
            <v>-361.08312948269213</v>
          </cell>
          <cell r="S142">
            <v>-8066.6675783124665</v>
          </cell>
          <cell r="T142">
            <v>-9095.5196960275352</v>
          </cell>
          <cell r="U142">
            <v>-10058.159965981471</v>
          </cell>
          <cell r="V142">
            <v>-9704.0188395984587</v>
          </cell>
          <cell r="W142">
            <v>-12825.276265503999</v>
          </cell>
          <cell r="X142">
            <v>-12689.875690873012</v>
          </cell>
          <cell r="Y142">
            <v>-18360.134566336827</v>
          </cell>
          <cell r="Z142">
            <v>-22928.212367299617</v>
          </cell>
          <cell r="AA142">
            <v>-17166.307636289457</v>
          </cell>
        </row>
        <row r="143">
          <cell r="B143" t="str">
            <v>Somatoria com Projeto Original</v>
          </cell>
          <cell r="F143">
            <v>-17535.412516555556</v>
          </cell>
          <cell r="G143">
            <v>0.18665688885108117</v>
          </cell>
          <cell r="H143">
            <v>-69431.25651325869</v>
          </cell>
          <cell r="I143">
            <v>-38821.4770655627</v>
          </cell>
          <cell r="J143">
            <v>21613.807609562762</v>
          </cell>
          <cell r="K143">
            <v>-20018.755422765182</v>
          </cell>
          <cell r="L143">
            <v>-10721.86954295171</v>
          </cell>
          <cell r="M143">
            <v>-82.273068032853189</v>
          </cell>
          <cell r="N143">
            <v>31716.498002455177</v>
          </cell>
          <cell r="O143">
            <v>54751.233515027183</v>
          </cell>
          <cell r="P143">
            <v>59796.434986126027</v>
          </cell>
          <cell r="Q143">
            <v>3731.7852720597002</v>
          </cell>
          <cell r="R143">
            <v>31473.589526006399</v>
          </cell>
          <cell r="S143">
            <v>60604.878510308001</v>
          </cell>
          <cell r="T143">
            <v>65478.329096005327</v>
          </cell>
          <cell r="U143">
            <v>68405.356251133082</v>
          </cell>
          <cell r="V143">
            <v>74357.998752323285</v>
          </cell>
          <cell r="W143">
            <v>79389.413223203388</v>
          </cell>
          <cell r="X143">
            <v>88906.365546506931</v>
          </cell>
          <cell r="Y143">
            <v>59698.044392091702</v>
          </cell>
          <cell r="Z143">
            <v>83737.58472910928</v>
          </cell>
          <cell r="AA143">
            <v>100999.15829490233</v>
          </cell>
        </row>
        <row r="144">
          <cell r="B144" t="str">
            <v>3ª Adequação - Investimentos</v>
          </cell>
        </row>
        <row r="145">
          <cell r="B145" t="str">
            <v>Fluxo de Caixa do Fator</v>
          </cell>
          <cell r="H145">
            <v>170.24719000000078</v>
          </cell>
          <cell r="I145">
            <v>-337.66221578947506</v>
          </cell>
          <cell r="J145">
            <v>-4812.7715691228068</v>
          </cell>
          <cell r="K145">
            <v>18843.632815812627</v>
          </cell>
          <cell r="L145">
            <v>25195.526375451602</v>
          </cell>
          <cell r="M145">
            <v>28408.7077554516</v>
          </cell>
          <cell r="N145">
            <v>4774.5057583087446</v>
          </cell>
          <cell r="O145">
            <v>-27822.690921691261</v>
          </cell>
          <cell r="P145">
            <v>-23699.117520677435</v>
          </cell>
          <cell r="Q145">
            <v>-15375.080220677479</v>
          </cell>
          <cell r="R145">
            <v>-17568.949098116427</v>
          </cell>
          <cell r="S145">
            <v>-20525.311902721351</v>
          </cell>
          <cell r="T145">
            <v>10490.21664227865</v>
          </cell>
          <cell r="U145">
            <v>11258.249557992936</v>
          </cell>
          <cell r="V145">
            <v>9178.9208579929327</v>
          </cell>
          <cell r="W145">
            <v>11103.686520036857</v>
          </cell>
          <cell r="X145">
            <v>9118.4800600368562</v>
          </cell>
          <cell r="Y145">
            <v>-5225.8062599631412</v>
          </cell>
          <cell r="Z145">
            <v>-4806.3206399631435</v>
          </cell>
          <cell r="AA145">
            <v>-9671.7931399631379</v>
          </cell>
        </row>
        <row r="146">
          <cell r="B146" t="str">
            <v>Somatoria com Projeto Original</v>
          </cell>
          <cell r="F146">
            <v>11672.668432667002</v>
          </cell>
          <cell r="G146">
            <v>0.23205558086970621</v>
          </cell>
          <cell r="H146">
            <v>-55296.778910546811</v>
          </cell>
          <cell r="I146">
            <v>-58823.912724876893</v>
          </cell>
          <cell r="J146">
            <v>-18814.007870502595</v>
          </cell>
          <cell r="K146">
            <v>12926.594220171071</v>
          </cell>
          <cell r="L146">
            <v>52231.374630401406</v>
          </cell>
          <cell r="M146">
            <v>62478.864187924133</v>
          </cell>
          <cell r="N146">
            <v>38668.545766956886</v>
          </cell>
          <cell r="O146">
            <v>23009.776595005969</v>
          </cell>
          <cell r="P146">
            <v>34282.704061664743</v>
          </cell>
          <cell r="Q146">
            <v>9627.6715171311262</v>
          </cell>
          <cell r="R146">
            <v>14265.723557372665</v>
          </cell>
          <cell r="S146">
            <v>48146.234185899113</v>
          </cell>
          <cell r="T146">
            <v>85064.065434311517</v>
          </cell>
          <cell r="U146">
            <v>89721.765775107488</v>
          </cell>
          <cell r="V146">
            <v>93240.938449914684</v>
          </cell>
          <cell r="W146">
            <v>103318.37600874425</v>
          </cell>
          <cell r="X146">
            <v>110714.72129741681</v>
          </cell>
          <cell r="Y146">
            <v>72832.372698465391</v>
          </cell>
          <cell r="Z146">
            <v>101859.47645644576</v>
          </cell>
          <cell r="AA146">
            <v>108493.67279122864</v>
          </cell>
        </row>
        <row r="147">
          <cell r="B147" t="str">
            <v>Perda de Receita - Praça Jaboticabal - SP 333</v>
          </cell>
        </row>
        <row r="148">
          <cell r="B148" t="str">
            <v>Fluxo de Caixa do Fator</v>
          </cell>
          <cell r="H148">
            <v>0.28527238225049251</v>
          </cell>
          <cell r="I148">
            <v>-2083.9030580557492</v>
          </cell>
          <cell r="J148">
            <v>-2023.0396183230016</v>
          </cell>
          <cell r="K148">
            <v>-2051.7879186678756</v>
          </cell>
          <cell r="L148">
            <v>-2582.1492961503614</v>
          </cell>
          <cell r="M148">
            <v>-2816.5612772397931</v>
          </cell>
          <cell r="N148">
            <v>-2893.6240481820928</v>
          </cell>
          <cell r="O148">
            <v>-1779.4974223389879</v>
          </cell>
          <cell r="P148">
            <v>-1824.329394356791</v>
          </cell>
          <cell r="Q148">
            <v>-1872.2988442263511</v>
          </cell>
          <cell r="R148">
            <v>-1924.3900012786248</v>
          </cell>
          <cell r="S148">
            <v>-1978.8859422273736</v>
          </cell>
          <cell r="T148">
            <v>-2037.2553415904611</v>
          </cell>
          <cell r="U148">
            <v>-2098.6768294972871</v>
          </cell>
          <cell r="V148">
            <v>-2122.281728145766</v>
          </cell>
          <cell r="W148">
            <v>-2147.9986436639247</v>
          </cell>
          <cell r="X148">
            <v>-2175.4188520637681</v>
          </cell>
          <cell r="Y148">
            <v>-2204.1005563494305</v>
          </cell>
          <cell r="Z148">
            <v>-2235.0005829562901</v>
          </cell>
          <cell r="AA148">
            <v>-2267.6827058528447</v>
          </cell>
        </row>
        <row r="149">
          <cell r="B149" t="str">
            <v>Somatoria com Projeto Original</v>
          </cell>
          <cell r="F149">
            <v>-8254.1137599353187</v>
          </cell>
          <cell r="G149">
            <v>0.20209534824846426</v>
          </cell>
          <cell r="H149">
            <v>-55466.740828164562</v>
          </cell>
          <cell r="I149">
            <v>-60570.15356714317</v>
          </cell>
          <cell r="J149">
            <v>-16024.27591970279</v>
          </cell>
          <cell r="K149">
            <v>-7968.8265143094313</v>
          </cell>
          <cell r="L149">
            <v>24453.698958799439</v>
          </cell>
          <cell r="M149">
            <v>31253.595155232739</v>
          </cell>
          <cell r="N149">
            <v>31000.415960466045</v>
          </cell>
          <cell r="O149">
            <v>49052.970094358243</v>
          </cell>
          <cell r="P149">
            <v>56157.492187985386</v>
          </cell>
          <cell r="Q149">
            <v>23130.452893582253</v>
          </cell>
          <cell r="R149">
            <v>29910.282654210467</v>
          </cell>
          <cell r="S149">
            <v>66692.6601463931</v>
          </cell>
          <cell r="T149">
            <v>72536.593450442408</v>
          </cell>
          <cell r="U149">
            <v>76364.839387617263</v>
          </cell>
          <cell r="V149">
            <v>81939.735863775975</v>
          </cell>
          <cell r="W149">
            <v>90066.690845043457</v>
          </cell>
          <cell r="X149">
            <v>99420.822385316176</v>
          </cell>
          <cell r="Y149">
            <v>75854.078402079103</v>
          </cell>
          <cell r="Z149">
            <v>104430.79651345262</v>
          </cell>
          <cell r="AA149">
            <v>115897.78322533894</v>
          </cell>
        </row>
        <row r="150">
          <cell r="B150" t="str">
            <v>Perda de Receita - Parcelamento do Reajuste Tarifário de Julho de 2003.</v>
          </cell>
        </row>
        <row r="151">
          <cell r="B151" t="str">
            <v>Fluxo de Caixa do Fator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-1799.0981587926644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2">
          <cell r="B152" t="str">
            <v>Somatoria com Projeto Original</v>
          </cell>
          <cell r="F152">
            <v>-562.64996557147754</v>
          </cell>
          <cell r="G152">
            <v>0.21296315596990562</v>
          </cell>
          <cell r="H152">
            <v>-55467.026100546813</v>
          </cell>
          <cell r="I152">
            <v>-58486.250509087418</v>
          </cell>
          <cell r="J152">
            <v>-14001.236301379788</v>
          </cell>
          <cell r="K152">
            <v>-5917.0385956415557</v>
          </cell>
          <cell r="L152">
            <v>27035.8482549498</v>
          </cell>
          <cell r="M152">
            <v>32271.058273679868</v>
          </cell>
          <cell r="N152">
            <v>33894.040008648139</v>
          </cell>
          <cell r="O152">
            <v>50832.46751669723</v>
          </cell>
          <cell r="P152">
            <v>57981.821582342178</v>
          </cell>
          <cell r="Q152">
            <v>25002.751737808605</v>
          </cell>
          <cell r="R152">
            <v>31834.672655489092</v>
          </cell>
          <cell r="S152">
            <v>68671.546088620467</v>
          </cell>
          <cell r="T152">
            <v>74573.848792032863</v>
          </cell>
          <cell r="U152">
            <v>78463.516217114549</v>
          </cell>
          <cell r="V152">
            <v>84062.017591921744</v>
          </cell>
          <cell r="W152">
            <v>92214.689488707387</v>
          </cell>
          <cell r="X152">
            <v>101596.24123737995</v>
          </cell>
          <cell r="Y152">
            <v>78058.178958428529</v>
          </cell>
          <cell r="Z152">
            <v>106665.7970964089</v>
          </cell>
          <cell r="AA152">
            <v>118165.46593119178</v>
          </cell>
        </row>
        <row r="153">
          <cell r="B153" t="str">
            <v>Majoração da COFINS</v>
          </cell>
        </row>
        <row r="154">
          <cell r="B154" t="str">
            <v>Fluxo de Caixa do Fator</v>
          </cell>
          <cell r="H154">
            <v>-125.28132084791665</v>
          </cell>
          <cell r="I154">
            <v>-560.10911799290091</v>
          </cell>
          <cell r="J154">
            <v>-667.05378633465943</v>
          </cell>
          <cell r="K154">
            <v>-644.72625716388598</v>
          </cell>
          <cell r="L154">
            <v>-640.26520483239665</v>
          </cell>
          <cell r="M154">
            <v>-1229.5349253983645</v>
          </cell>
          <cell r="N154">
            <v>-752.63350129534672</v>
          </cell>
          <cell r="O154">
            <v>-810.80156809149969</v>
          </cell>
          <cell r="P154">
            <v>-884.24850328839671</v>
          </cell>
          <cell r="Q154">
            <v>-966.570247962748</v>
          </cell>
          <cell r="R154">
            <v>-994.65326202277993</v>
          </cell>
          <cell r="S154">
            <v>-1033.0087115229862</v>
          </cell>
          <cell r="T154">
            <v>-1126.4646920250411</v>
          </cell>
          <cell r="U154">
            <v>-1224.0991988479725</v>
          </cell>
          <cell r="V154">
            <v>-1351.2055080062701</v>
          </cell>
          <cell r="W154">
            <v>-1477.0635825810498</v>
          </cell>
          <cell r="X154">
            <v>-1604.4696502822653</v>
          </cell>
          <cell r="Y154">
            <v>-1733.8818770536905</v>
          </cell>
          <cell r="Z154">
            <v>-1834.4238113288184</v>
          </cell>
          <cell r="AA154">
            <v>-1956.2677273626969</v>
          </cell>
        </row>
        <row r="155">
          <cell r="B155" t="str">
            <v>Somatoria com Projeto Original</v>
          </cell>
          <cell r="F155">
            <v>-3172.0966653015266</v>
          </cell>
          <cell r="G155">
            <v>0.20922654010764014</v>
          </cell>
          <cell r="H155">
            <v>-55592.307421394733</v>
          </cell>
          <cell r="I155">
            <v>-59046.359627080317</v>
          </cell>
          <cell r="J155">
            <v>-14668.290087714448</v>
          </cell>
          <cell r="K155">
            <v>-6561.7648528054415</v>
          </cell>
          <cell r="L155">
            <v>26395.583050117402</v>
          </cell>
          <cell r="M155">
            <v>32840.621507074167</v>
          </cell>
          <cell r="N155">
            <v>33141.406507352789</v>
          </cell>
          <cell r="O155">
            <v>50021.665948605732</v>
          </cell>
          <cell r="P155">
            <v>57097.573079053778</v>
          </cell>
          <cell r="Q155">
            <v>24036.181489845858</v>
          </cell>
          <cell r="R155">
            <v>30840.019393466311</v>
          </cell>
          <cell r="S155">
            <v>67638.537377097484</v>
          </cell>
          <cell r="T155">
            <v>73447.384100007825</v>
          </cell>
          <cell r="U155">
            <v>77239.417018266584</v>
          </cell>
          <cell r="V155">
            <v>82710.812083915473</v>
          </cell>
          <cell r="W155">
            <v>90737.625906126341</v>
          </cell>
          <cell r="X155">
            <v>99991.771587097683</v>
          </cell>
          <cell r="Y155">
            <v>76324.29708137484</v>
          </cell>
          <cell r="Z155">
            <v>104831.37328508009</v>
          </cell>
          <cell r="AA155">
            <v>116209.19820382909</v>
          </cell>
        </row>
        <row r="156">
          <cell r="B156" t="str">
            <v>Majoração do PIS</v>
          </cell>
        </row>
        <row r="157">
          <cell r="B157" t="str">
            <v>Fluxo de Caixa do Fator</v>
          </cell>
          <cell r="H157">
            <v>0</v>
          </cell>
          <cell r="I157">
            <v>-0.67501363321185859</v>
          </cell>
          <cell r="J157">
            <v>-16.102361386509592</v>
          </cell>
          <cell r="K157">
            <v>-6.8449237103837</v>
          </cell>
          <cell r="L157">
            <v>-107.50910573449309</v>
          </cell>
          <cell r="M157">
            <v>-195.26502660521874</v>
          </cell>
          <cell r="N157">
            <v>-14.348535085218465</v>
          </cell>
          <cell r="O157">
            <v>-19.718878331173414</v>
          </cell>
          <cell r="P157">
            <v>-31.111479116224128</v>
          </cell>
          <cell r="Q157">
            <v>-44.427050680340997</v>
          </cell>
          <cell r="R157">
            <v>-45.993316333571755</v>
          </cell>
          <cell r="S157">
            <v>-49.782208308469166</v>
          </cell>
          <cell r="T157">
            <v>-65.511370777903736</v>
          </cell>
          <cell r="U157">
            <v>-82.145790189951896</v>
          </cell>
          <cell r="V157">
            <v>-105.16559516748742</v>
          </cell>
          <cell r="W157">
            <v>-127.91263882876932</v>
          </cell>
          <cell r="X157">
            <v>-151.00053610110137</v>
          </cell>
          <cell r="Y157">
            <v>-174.52025415998023</v>
          </cell>
          <cell r="Z157">
            <v>-191.78268109637605</v>
          </cell>
          <cell r="AA157">
            <v>-213.66037073186209</v>
          </cell>
        </row>
        <row r="158">
          <cell r="B158" t="str">
            <v>Somatoria com Projeto Original</v>
          </cell>
          <cell r="F158">
            <v>-187.01112667205356</v>
          </cell>
          <cell r="G158">
            <v>0.21350091488485656</v>
          </cell>
          <cell r="H158">
            <v>-55467.026100546813</v>
          </cell>
          <cell r="I158">
            <v>-58486.92552272063</v>
          </cell>
          <cell r="J158">
            <v>-14017.338662766297</v>
          </cell>
          <cell r="K158">
            <v>-5923.8835193519399</v>
          </cell>
          <cell r="L158">
            <v>26928.339149215306</v>
          </cell>
          <cell r="M158">
            <v>33874.891405867311</v>
          </cell>
          <cell r="N158">
            <v>33879.691473562918</v>
          </cell>
          <cell r="O158">
            <v>50812.748638366058</v>
          </cell>
          <cell r="P158">
            <v>57950.710103225952</v>
          </cell>
          <cell r="Q158">
            <v>24958.324687128264</v>
          </cell>
          <cell r="R158">
            <v>31788.679339155522</v>
          </cell>
          <cell r="S158">
            <v>68621.763880311992</v>
          </cell>
          <cell r="T158">
            <v>74508.337421254953</v>
          </cell>
          <cell r="U158">
            <v>78381.370426924594</v>
          </cell>
          <cell r="V158">
            <v>83956.851996754252</v>
          </cell>
          <cell r="W158">
            <v>92086.776849878617</v>
          </cell>
          <cell r="X158">
            <v>101445.24070127885</v>
          </cell>
          <cell r="Y158">
            <v>77883.658704268542</v>
          </cell>
          <cell r="Z158">
            <v>106474.01441531253</v>
          </cell>
          <cell r="AA158">
            <v>117951.80556045992</v>
          </cell>
        </row>
        <row r="159">
          <cell r="B159" t="str">
            <v>Alteração do ISSQN</v>
          </cell>
        </row>
        <row r="160">
          <cell r="B160" t="str">
            <v>Fluxo de Caixa do Fator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-2059.2284796291688</v>
          </cell>
          <cell r="O160">
            <v>-2159.3740812274827</v>
          </cell>
          <cell r="P160">
            <v>-2221.9711836405486</v>
          </cell>
          <cell r="Q160">
            <v>-2284.5669652373681</v>
          </cell>
          <cell r="R160">
            <v>-2347.129252218886</v>
          </cell>
          <cell r="S160">
            <v>-2409.7340195286188</v>
          </cell>
          <cell r="T160">
            <v>-2472.3135576118425</v>
          </cell>
          <cell r="U160">
            <v>-2534.8943477599692</v>
          </cell>
          <cell r="V160">
            <v>-2597.4775140074471</v>
          </cell>
          <cell r="W160">
            <v>-2660.0926716524987</v>
          </cell>
          <cell r="X160">
            <v>-2722.6322971392392</v>
          </cell>
          <cell r="Y160">
            <v>-2785.211342792114</v>
          </cell>
          <cell r="Z160">
            <v>-2847.8189264981711</v>
          </cell>
          <cell r="AA160">
            <v>-2910.4288181084617</v>
          </cell>
        </row>
        <row r="161">
          <cell r="B161" t="str">
            <v>Somatoria com Projeto Original</v>
          </cell>
          <cell r="F161">
            <v>-3169.02260989263</v>
          </cell>
          <cell r="G161">
            <v>0.20916542097622126</v>
          </cell>
          <cell r="H161">
            <v>-55467.026100546813</v>
          </cell>
          <cell r="I161">
            <v>-58486.250509087418</v>
          </cell>
          <cell r="J161">
            <v>-14001.236301379788</v>
          </cell>
          <cell r="K161">
            <v>-5917.0385956415557</v>
          </cell>
          <cell r="L161">
            <v>27035.8482549498</v>
          </cell>
          <cell r="M161">
            <v>34070.156432472533</v>
          </cell>
          <cell r="N161">
            <v>31834.811529018971</v>
          </cell>
          <cell r="O161">
            <v>48673.093435469746</v>
          </cell>
          <cell r="P161">
            <v>55759.85039870163</v>
          </cell>
          <cell r="Q161">
            <v>22718.184772571236</v>
          </cell>
          <cell r="R161">
            <v>29487.543403270207</v>
          </cell>
          <cell r="S161">
            <v>66261.812069091844</v>
          </cell>
          <cell r="T161">
            <v>72101.535234421026</v>
          </cell>
          <cell r="U161">
            <v>75928.621869354582</v>
          </cell>
          <cell r="V161">
            <v>81464.540077914295</v>
          </cell>
          <cell r="W161">
            <v>89554.596817054888</v>
          </cell>
          <cell r="X161">
            <v>98873.608940240709</v>
          </cell>
          <cell r="Y161">
            <v>75272.967615636415</v>
          </cell>
          <cell r="Z161">
            <v>103817.97816991073</v>
          </cell>
          <cell r="AA161">
            <v>115255.03711308332</v>
          </cell>
        </row>
        <row r="162">
          <cell r="B162" t="str">
            <v>4ª Adequação - Investimentos</v>
          </cell>
        </row>
        <row r="163">
          <cell r="B163" t="str">
            <v>Fluxo de Caixa do Fator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1021.1100000000006</v>
          </cell>
          <cell r="N163">
            <v>4602.1909785714288</v>
          </cell>
          <cell r="O163">
            <v>-4510.5748521978021</v>
          </cell>
          <cell r="P163">
            <v>-1908.6354271978023</v>
          </cell>
          <cell r="Q163">
            <v>-484.41702719780227</v>
          </cell>
          <cell r="R163">
            <v>-143.58758719780224</v>
          </cell>
          <cell r="S163">
            <v>-136.40092053113557</v>
          </cell>
          <cell r="T163">
            <v>67.684079468864439</v>
          </cell>
          <cell r="U163">
            <v>67.684079468864439</v>
          </cell>
          <cell r="V163">
            <v>67.684079468864439</v>
          </cell>
          <cell r="W163">
            <v>67.684079468864439</v>
          </cell>
          <cell r="X163">
            <v>67.684079468864439</v>
          </cell>
          <cell r="Y163">
            <v>-128.31592053113556</v>
          </cell>
          <cell r="Z163">
            <v>-95.975920531135557</v>
          </cell>
          <cell r="AA163">
            <v>33.384079468864456</v>
          </cell>
        </row>
        <row r="164">
          <cell r="B164" t="str">
            <v>Somatoria com Projeto Original</v>
          </cell>
          <cell r="F164">
            <v>127.1995200178546</v>
          </cell>
          <cell r="G164">
            <v>0.21395204411495194</v>
          </cell>
          <cell r="H164">
            <v>-55467.026100546813</v>
          </cell>
          <cell r="I164">
            <v>-58486.250509087418</v>
          </cell>
          <cell r="J164">
            <v>-14001.236301379788</v>
          </cell>
          <cell r="K164">
            <v>-5917.0385956415557</v>
          </cell>
          <cell r="L164">
            <v>27035.8482549498</v>
          </cell>
          <cell r="M164">
            <v>35091.266432472534</v>
          </cell>
          <cell r="N164">
            <v>38496.230987219569</v>
          </cell>
          <cell r="O164">
            <v>46321.892664499428</v>
          </cell>
          <cell r="P164">
            <v>56073.186155144373</v>
          </cell>
          <cell r="Q164">
            <v>24518.334710610801</v>
          </cell>
          <cell r="R164">
            <v>31691.08506829129</v>
          </cell>
          <cell r="S164">
            <v>68535.145168089337</v>
          </cell>
          <cell r="T164">
            <v>74641.532871501724</v>
          </cell>
          <cell r="U164">
            <v>78531.200296583411</v>
          </cell>
          <cell r="V164">
            <v>84129.701671390605</v>
          </cell>
          <cell r="W164">
            <v>92282.373568176248</v>
          </cell>
          <cell r="X164">
            <v>101663.92531684881</v>
          </cell>
          <cell r="Y164">
            <v>77929.86303789739</v>
          </cell>
          <cell r="Z164">
            <v>106569.82117587776</v>
          </cell>
          <cell r="AA164">
            <v>118198.85001066064</v>
          </cell>
        </row>
        <row r="165">
          <cell r="B165" t="str">
            <v>5ª Adequação - Investimentos</v>
          </cell>
        </row>
        <row r="166">
          <cell r="B166" t="str">
            <v>Fluxo de Caixa do Fator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-203.15</v>
          </cell>
          <cell r="O166">
            <v>8170.1868846153857</v>
          </cell>
          <cell r="P166">
            <v>-8201.3514403846148</v>
          </cell>
          <cell r="Q166">
            <v>40.167659615384743</v>
          </cell>
          <cell r="R166">
            <v>19.414689615384592</v>
          </cell>
          <cell r="S166">
            <v>19.414689615384592</v>
          </cell>
          <cell r="T166">
            <v>19.414689615384592</v>
          </cell>
          <cell r="U166">
            <v>19.414689615384592</v>
          </cell>
          <cell r="V166">
            <v>19.414689615384592</v>
          </cell>
          <cell r="W166">
            <v>19.414689615384592</v>
          </cell>
          <cell r="X166">
            <v>19.414689615384592</v>
          </cell>
          <cell r="Y166">
            <v>19.414689615384592</v>
          </cell>
          <cell r="Z166">
            <v>19.414689615384592</v>
          </cell>
          <cell r="AA166">
            <v>19.414689615384592</v>
          </cell>
        </row>
        <row r="167">
          <cell r="B167" t="str">
            <v>Somatoria com Projeto Original</v>
          </cell>
          <cell r="F167">
            <v>264.65299830189173</v>
          </cell>
          <cell r="G167">
            <v>0.21414919614264244</v>
          </cell>
          <cell r="H167">
            <v>-55467.026100546813</v>
          </cell>
          <cell r="I167">
            <v>-58486.250509087418</v>
          </cell>
          <cell r="J167">
            <v>-14001.236301379788</v>
          </cell>
          <cell r="K167">
            <v>-5917.0385956415557</v>
          </cell>
          <cell r="L167">
            <v>27035.8482549498</v>
          </cell>
          <cell r="M167">
            <v>34070.156432472533</v>
          </cell>
          <cell r="N167">
            <v>33690.890008648137</v>
          </cell>
          <cell r="O167">
            <v>59002.654401312619</v>
          </cell>
          <cell r="P167">
            <v>49780.470141957565</v>
          </cell>
          <cell r="Q167">
            <v>25042.91939742399</v>
          </cell>
          <cell r="R167">
            <v>31854.087345104475</v>
          </cell>
          <cell r="S167">
            <v>68690.960778235851</v>
          </cell>
          <cell r="T167">
            <v>74593.263481648246</v>
          </cell>
          <cell r="U167">
            <v>78482.930906729933</v>
          </cell>
          <cell r="V167">
            <v>84081.432281537127</v>
          </cell>
          <cell r="W167">
            <v>92234.10417832277</v>
          </cell>
          <cell r="X167">
            <v>101615.65592699533</v>
          </cell>
          <cell r="Y167">
            <v>78077.593648043912</v>
          </cell>
          <cell r="Z167">
            <v>106685.21178602429</v>
          </cell>
          <cell r="AA167">
            <v>118184.88062080716</v>
          </cell>
        </row>
        <row r="168">
          <cell r="B168" t="str">
            <v>6ª Adequação - Investimentos</v>
          </cell>
        </row>
        <row r="169">
          <cell r="B169" t="str">
            <v>Fluxo de Caixa do Fator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138.29</v>
          </cell>
          <cell r="N169">
            <v>585.39030714285855</v>
          </cell>
          <cell r="O169">
            <v>4175.6576532967028</v>
          </cell>
          <cell r="P169">
            <v>4800.0165032967052</v>
          </cell>
          <cell r="Q169">
            <v>-10459.569996703298</v>
          </cell>
          <cell r="R169">
            <v>54.33499329670326</v>
          </cell>
          <cell r="S169">
            <v>54.33499329670326</v>
          </cell>
          <cell r="T169">
            <v>54.33499329670326</v>
          </cell>
          <cell r="U169">
            <v>54.33499329670326</v>
          </cell>
          <cell r="V169">
            <v>54.33499329670326</v>
          </cell>
          <cell r="W169">
            <v>54.33499329670326</v>
          </cell>
          <cell r="X169">
            <v>54.33499329670326</v>
          </cell>
          <cell r="Y169">
            <v>54.33499329670326</v>
          </cell>
          <cell r="Z169">
            <v>54.33499329670326</v>
          </cell>
          <cell r="AA169">
            <v>54.33499329670326</v>
          </cell>
        </row>
        <row r="170">
          <cell r="B170" t="str">
            <v>Somatoria com Projeto Original</v>
          </cell>
          <cell r="F170">
            <v>444.19799278732711</v>
          </cell>
          <cell r="G170">
            <v>0.2144076656800544</v>
          </cell>
          <cell r="H170">
            <v>-55467.026100546813</v>
          </cell>
          <cell r="I170">
            <v>-58486.250509087418</v>
          </cell>
          <cell r="J170">
            <v>-14001.236301379788</v>
          </cell>
          <cell r="K170">
            <v>-5917.0385956415557</v>
          </cell>
          <cell r="L170">
            <v>27035.8482549498</v>
          </cell>
          <cell r="M170">
            <v>34208.446432472534</v>
          </cell>
          <cell r="N170">
            <v>34479.430315790996</v>
          </cell>
          <cell r="O170">
            <v>55008.125169993931</v>
          </cell>
          <cell r="P170">
            <v>62781.838085638883</v>
          </cell>
          <cell r="Q170">
            <v>14543.181741105307</v>
          </cell>
          <cell r="R170">
            <v>31889.007648785795</v>
          </cell>
          <cell r="S170">
            <v>68725.881081917178</v>
          </cell>
          <cell r="T170">
            <v>74628.183785329573</v>
          </cell>
          <cell r="U170">
            <v>78517.85121041126</v>
          </cell>
          <cell r="V170">
            <v>84116.352585218454</v>
          </cell>
          <cell r="W170">
            <v>92269.024482004097</v>
          </cell>
          <cell r="X170">
            <v>101650.57623067666</v>
          </cell>
          <cell r="Y170">
            <v>78112.513951725239</v>
          </cell>
          <cell r="Z170">
            <v>106720.13208970561</v>
          </cell>
          <cell r="AA170">
            <v>118219.80092448849</v>
          </cell>
        </row>
        <row r="171">
          <cell r="B171">
            <v>0</v>
          </cell>
        </row>
        <row r="172">
          <cell r="B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</row>
        <row r="173">
          <cell r="B173">
            <v>0</v>
          </cell>
          <cell r="F173">
            <v>6.7812953345933189E-11</v>
          </cell>
          <cell r="G173">
            <v>0.21376914659013574</v>
          </cell>
          <cell r="H173">
            <v>-55467.026100546813</v>
          </cell>
          <cell r="I173">
            <v>-58486.250509087418</v>
          </cell>
          <cell r="J173">
            <v>-14001.236301379788</v>
          </cell>
          <cell r="K173">
            <v>-5917.0385956415557</v>
          </cell>
          <cell r="L173">
            <v>27035.8482549498</v>
          </cell>
          <cell r="M173">
            <v>34070.156432472533</v>
          </cell>
          <cell r="N173">
            <v>33894.040008648139</v>
          </cell>
          <cell r="O173">
            <v>50832.46751669723</v>
          </cell>
          <cell r="P173">
            <v>57981.821582342178</v>
          </cell>
          <cell r="Q173">
            <v>25002.751737808605</v>
          </cell>
          <cell r="R173">
            <v>31834.672655489092</v>
          </cell>
          <cell r="S173">
            <v>68671.546088620467</v>
          </cell>
          <cell r="T173">
            <v>74573.848792032863</v>
          </cell>
          <cell r="U173">
            <v>78463.516217114549</v>
          </cell>
          <cell r="V173">
            <v>84062.017591921744</v>
          </cell>
          <cell r="W173">
            <v>92214.689488707387</v>
          </cell>
          <cell r="X173">
            <v>101596.24123737995</v>
          </cell>
          <cell r="Y173">
            <v>78058.178958428529</v>
          </cell>
          <cell r="Z173">
            <v>106665.7970964089</v>
          </cell>
          <cell r="AA173">
            <v>118165.46593119178</v>
          </cell>
        </row>
        <row r="174">
          <cell r="B174">
            <v>0</v>
          </cell>
        </row>
        <row r="175">
          <cell r="B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B176">
            <v>0</v>
          </cell>
          <cell r="F176">
            <v>6.7812953345933189E-11</v>
          </cell>
          <cell r="G176">
            <v>0.21376914659013574</v>
          </cell>
          <cell r="H176">
            <v>-55467.026100546813</v>
          </cell>
          <cell r="I176">
            <v>-58486.250509087418</v>
          </cell>
          <cell r="J176">
            <v>-14001.236301379788</v>
          </cell>
          <cell r="K176">
            <v>-5917.0385956415557</v>
          </cell>
          <cell r="L176">
            <v>27035.8482549498</v>
          </cell>
          <cell r="M176">
            <v>34070.156432472533</v>
          </cell>
          <cell r="N176">
            <v>33894.040008648139</v>
          </cell>
          <cell r="O176">
            <v>50832.46751669723</v>
          </cell>
          <cell r="P176">
            <v>57981.821582342178</v>
          </cell>
          <cell r="Q176">
            <v>25002.751737808605</v>
          </cell>
          <cell r="R176">
            <v>31834.672655489092</v>
          </cell>
          <cell r="S176">
            <v>68671.546088620467</v>
          </cell>
          <cell r="T176">
            <v>74573.848792032863</v>
          </cell>
          <cell r="U176">
            <v>78463.516217114549</v>
          </cell>
          <cell r="V176">
            <v>84062.017591921744</v>
          </cell>
          <cell r="W176">
            <v>92214.689488707387</v>
          </cell>
          <cell r="X176">
            <v>101596.24123737995</v>
          </cell>
          <cell r="Y176">
            <v>78058.178958428529</v>
          </cell>
          <cell r="Z176">
            <v>106665.7970964089</v>
          </cell>
          <cell r="AA176">
            <v>118165.46593119178</v>
          </cell>
        </row>
        <row r="177">
          <cell r="B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</row>
        <row r="179">
          <cell r="B179">
            <v>0</v>
          </cell>
          <cell r="F179">
            <v>6.7812953345933189E-11</v>
          </cell>
          <cell r="G179">
            <v>0.21376914659013574</v>
          </cell>
          <cell r="H179">
            <v>-55467.026100546813</v>
          </cell>
          <cell r="I179">
            <v>-58486.250509087418</v>
          </cell>
          <cell r="J179">
            <v>-14001.236301379788</v>
          </cell>
          <cell r="K179">
            <v>-5917.0385956415557</v>
          </cell>
          <cell r="L179">
            <v>27035.8482549498</v>
          </cell>
          <cell r="M179">
            <v>34070.156432472533</v>
          </cell>
          <cell r="N179">
            <v>33894.040008648139</v>
          </cell>
          <cell r="O179">
            <v>50832.46751669723</v>
          </cell>
          <cell r="P179">
            <v>57981.821582342178</v>
          </cell>
          <cell r="Q179">
            <v>25002.751737808605</v>
          </cell>
          <cell r="R179">
            <v>31834.672655489092</v>
          </cell>
          <cell r="S179">
            <v>68671.546088620467</v>
          </cell>
          <cell r="T179">
            <v>74573.848792032863</v>
          </cell>
          <cell r="U179">
            <v>78463.516217114549</v>
          </cell>
          <cell r="V179">
            <v>84062.017591921744</v>
          </cell>
          <cell r="W179">
            <v>92214.689488707387</v>
          </cell>
          <cell r="X179">
            <v>101596.24123737995</v>
          </cell>
          <cell r="Y179">
            <v>78058.178958428529</v>
          </cell>
          <cell r="Z179">
            <v>106665.7970964089</v>
          </cell>
          <cell r="AA179">
            <v>118165.46593119178</v>
          </cell>
        </row>
        <row r="180">
          <cell r="B180">
            <v>0</v>
          </cell>
        </row>
        <row r="181">
          <cell r="B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B182">
            <v>0</v>
          </cell>
          <cell r="F182">
            <v>6.7812953345933189E-11</v>
          </cell>
          <cell r="G182">
            <v>0.21376914659013574</v>
          </cell>
          <cell r="H182">
            <v>-55467.026100546813</v>
          </cell>
          <cell r="I182">
            <v>-58486.250509087418</v>
          </cell>
          <cell r="J182">
            <v>-14001.236301379788</v>
          </cell>
          <cell r="K182">
            <v>-5917.0385956415557</v>
          </cell>
          <cell r="L182">
            <v>27035.8482549498</v>
          </cell>
          <cell r="M182">
            <v>34070.156432472533</v>
          </cell>
          <cell r="N182">
            <v>33894.040008648139</v>
          </cell>
          <cell r="O182">
            <v>50832.46751669723</v>
          </cell>
          <cell r="P182">
            <v>57981.821582342178</v>
          </cell>
          <cell r="Q182">
            <v>25002.751737808605</v>
          </cell>
          <cell r="R182">
            <v>31834.672655489092</v>
          </cell>
          <cell r="S182">
            <v>68671.546088620467</v>
          </cell>
          <cell r="T182">
            <v>74573.848792032863</v>
          </cell>
          <cell r="U182">
            <v>78463.516217114549</v>
          </cell>
          <cell r="V182">
            <v>84062.017591921744</v>
          </cell>
          <cell r="W182">
            <v>92214.689488707387</v>
          </cell>
          <cell r="X182">
            <v>101596.24123737995</v>
          </cell>
          <cell r="Y182">
            <v>78058.178958428529</v>
          </cell>
          <cell r="Z182">
            <v>106665.7970964089</v>
          </cell>
          <cell r="AA182">
            <v>118165.46593119178</v>
          </cell>
        </row>
        <row r="183">
          <cell r="B183" t="str">
            <v>(=)TOTAL GERAL</v>
          </cell>
        </row>
        <row r="184">
          <cell r="B184" t="str">
            <v>Fluxo de Caixa do Fator</v>
          </cell>
          <cell r="H184">
            <v>28343.448889847594</v>
          </cell>
          <cell r="I184">
            <v>32706.786001851888</v>
          </cell>
          <cell r="J184">
            <v>1717.7929206614936</v>
          </cell>
          <cell r="K184">
            <v>738.07567309984756</v>
          </cell>
          <cell r="L184">
            <v>-32892.805240216294</v>
          </cell>
          <cell r="M184">
            <v>-16830.801037365345</v>
          </cell>
          <cell r="N184">
            <v>-17885.357949742145</v>
          </cell>
          <cell r="O184">
            <v>-32991.575415441912</v>
          </cell>
          <cell r="P184">
            <v>-42690.265189560101</v>
          </cell>
          <cell r="Q184">
            <v>-19388.418142136779</v>
          </cell>
          <cell r="R184">
            <v>-3381.199810647835</v>
          </cell>
          <cell r="S184">
            <v>-39748.079820926338</v>
          </cell>
          <cell r="T184">
            <v>-12320.173441117444</v>
          </cell>
          <cell r="U184">
            <v>-11468.308444464585</v>
          </cell>
          <cell r="V184">
            <v>-17322.012872203613</v>
          </cell>
          <cell r="W184">
            <v>-15983.522222959027</v>
          </cell>
          <cell r="X184">
            <v>-20587.592400504538</v>
          </cell>
          <cell r="Y184">
            <v>-6458.5827038959833</v>
          </cell>
          <cell r="Z184">
            <v>-28314.416803789383</v>
          </cell>
          <cell r="AA184">
            <v>-33030.785352298517</v>
          </cell>
        </row>
        <row r="185">
          <cell r="B185" t="str">
            <v>Somatoria com Projeto Original</v>
          </cell>
          <cell r="F185">
            <v>-2840.5619306559402</v>
          </cell>
          <cell r="G185">
            <v>0.20714524689834499</v>
          </cell>
          <cell r="H185">
            <v>-27123.577210699219</v>
          </cell>
          <cell r="I185">
            <v>-25779.464507235531</v>
          </cell>
          <cell r="J185">
            <v>-12283.443380718294</v>
          </cell>
          <cell r="K185">
            <v>-5178.9629225417084</v>
          </cell>
          <cell r="L185">
            <v>-5856.9569852664936</v>
          </cell>
          <cell r="M185">
            <v>17239.355395107188</v>
          </cell>
          <cell r="N185">
            <v>16008.682058905993</v>
          </cell>
          <cell r="O185">
            <v>17840.892101255318</v>
          </cell>
          <cell r="P185">
            <v>15291.556392782077</v>
          </cell>
          <cell r="Q185">
            <v>5614.3335956718256</v>
          </cell>
          <cell r="R185">
            <v>28453.472844841257</v>
          </cell>
          <cell r="S185">
            <v>28923.46626769413</v>
          </cell>
          <cell r="T185">
            <v>62253.675350915422</v>
          </cell>
          <cell r="U185">
            <v>66995.20777264997</v>
          </cell>
          <cell r="V185">
            <v>66740.004719718127</v>
          </cell>
          <cell r="W185">
            <v>76231.167265748358</v>
          </cell>
          <cell r="X185">
            <v>81008.648836875407</v>
          </cell>
          <cell r="Y185">
            <v>71599.596254532546</v>
          </cell>
          <cell r="Z185">
            <v>78351.38029261952</v>
          </cell>
          <cell r="AA185">
            <v>85134.680578893254</v>
          </cell>
        </row>
        <row r="186">
          <cell r="B186" t="str">
            <v>(a) efeitos de cada fator de desequilibrio no fluxo de caixa e na taxa interna de retorno do projeto original</v>
          </cell>
        </row>
        <row r="188">
          <cell r="B188" t="str">
            <v>DEMONSTRATIVO DE RESULTADOS COM FATORES DE DESEQUILIBRIO NO PERIODO CONTRATUAL (MIlhares de Reais)</v>
          </cell>
        </row>
        <row r="190">
          <cell r="B190" t="str">
            <v>DISCRIMINAÇÃO</v>
          </cell>
          <cell r="G190">
            <v>1</v>
          </cell>
          <cell r="H190">
            <v>2</v>
          </cell>
          <cell r="I190">
            <v>3</v>
          </cell>
          <cell r="J190">
            <v>4</v>
          </cell>
          <cell r="K190">
            <v>5</v>
          </cell>
          <cell r="L190">
            <v>6</v>
          </cell>
          <cell r="M190">
            <v>7</v>
          </cell>
          <cell r="N190">
            <v>8</v>
          </cell>
          <cell r="O190">
            <v>9</v>
          </cell>
          <cell r="P190">
            <v>10</v>
          </cell>
          <cell r="Q190">
            <v>11</v>
          </cell>
          <cell r="R190">
            <v>12</v>
          </cell>
          <cell r="S190">
            <v>13</v>
          </cell>
          <cell r="T190">
            <v>14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19</v>
          </cell>
          <cell r="Z190">
            <v>20</v>
          </cell>
          <cell r="AA190" t="str">
            <v>TOTAL</v>
          </cell>
        </row>
        <row r="191">
          <cell r="B191" t="str">
            <v>1 -  RECEITA BRUTA    (1.1)</v>
          </cell>
          <cell r="G191">
            <v>44876.126350046019</v>
          </cell>
          <cell r="H191">
            <v>83131.398650444127</v>
          </cell>
          <cell r="I191">
            <v>88473.361750120122</v>
          </cell>
          <cell r="J191">
            <v>91519.748175169181</v>
          </cell>
          <cell r="K191">
            <v>94567.681797462472</v>
          </cell>
          <cell r="L191">
            <v>96297.214571704681</v>
          </cell>
          <cell r="M191">
            <v>102450.2837416524</v>
          </cell>
          <cell r="N191">
            <v>107431.1593797255</v>
          </cell>
          <cell r="O191">
            <v>110542.86018178673</v>
          </cell>
          <cell r="P191">
            <v>113657.82687190398</v>
          </cell>
          <cell r="Q191">
            <v>116768.53916405304</v>
          </cell>
          <cell r="R191">
            <v>119884.65160314148</v>
          </cell>
          <cell r="S191">
            <v>122990.97095848343</v>
          </cell>
          <cell r="T191">
            <v>126113.65930490641</v>
          </cell>
          <cell r="U191">
            <v>129223.19926550398</v>
          </cell>
          <cell r="V191">
            <v>132338.41643784315</v>
          </cell>
          <cell r="W191">
            <v>135456.04164126591</v>
          </cell>
          <cell r="X191">
            <v>138569.36669713215</v>
          </cell>
          <cell r="Y191">
            <v>141680.01610662541</v>
          </cell>
          <cell r="Z191">
            <v>144796.91093723694</v>
          </cell>
          <cell r="AA191">
            <v>2240769.4335862077</v>
          </cell>
        </row>
        <row r="192">
          <cell r="B192" t="str">
            <v>1.1 - Operacionais    (1.1.1 + 1.1.2)</v>
          </cell>
          <cell r="G192">
            <v>44876.126350046019</v>
          </cell>
          <cell r="H192">
            <v>83131.398650444127</v>
          </cell>
          <cell r="I192">
            <v>88473.361750120122</v>
          </cell>
          <cell r="J192">
            <v>91519.748175169181</v>
          </cell>
          <cell r="K192">
            <v>94567.681797462472</v>
          </cell>
          <cell r="L192">
            <v>96297.214571704681</v>
          </cell>
          <cell r="M192">
            <v>102450.2837416524</v>
          </cell>
          <cell r="N192">
            <v>107431.1593797255</v>
          </cell>
          <cell r="O192">
            <v>110542.86018178673</v>
          </cell>
          <cell r="P192">
            <v>113657.82687190398</v>
          </cell>
          <cell r="Q192">
            <v>116768.53916405304</v>
          </cell>
          <cell r="R192">
            <v>119884.65160314148</v>
          </cell>
          <cell r="S192">
            <v>122990.97095848343</v>
          </cell>
          <cell r="T192">
            <v>126113.65930490641</v>
          </cell>
          <cell r="U192">
            <v>129223.19926550398</v>
          </cell>
          <cell r="V192">
            <v>132338.41643784315</v>
          </cell>
          <cell r="W192">
            <v>135456.04164126591</v>
          </cell>
          <cell r="X192">
            <v>138569.36669713215</v>
          </cell>
          <cell r="Y192">
            <v>141680.01610662541</v>
          </cell>
          <cell r="Z192">
            <v>144796.91093723694</v>
          </cell>
          <cell r="AA192">
            <v>2240769.4335862077</v>
          </cell>
        </row>
        <row r="193">
          <cell r="B193" t="str">
            <v>1.1.1 - Receitas de  Pedágios    (Transp. Qd.2.1.1.2)</v>
          </cell>
          <cell r="G193">
            <v>44652.711049999998</v>
          </cell>
          <cell r="H193">
            <v>82701.048649999997</v>
          </cell>
          <cell r="I193">
            <v>88017.844600000011</v>
          </cell>
          <cell r="J193">
            <v>91048.122325000018</v>
          </cell>
          <cell r="K193">
            <v>94077.015697499999</v>
          </cell>
          <cell r="L193">
            <v>95780.177321704687</v>
          </cell>
          <cell r="M193">
            <v>101917.52809100341</v>
          </cell>
          <cell r="N193">
            <v>106882.63132972551</v>
          </cell>
          <cell r="O193">
            <v>109977.59503186807</v>
          </cell>
          <cell r="P193">
            <v>113076.8080217596</v>
          </cell>
          <cell r="Q193">
            <v>116172.75961287991</v>
          </cell>
          <cell r="R193">
            <v>119272.16465316506</v>
          </cell>
          <cell r="S193">
            <v>122362.72950805182</v>
          </cell>
          <cell r="T193">
            <v>125469.70165472479</v>
          </cell>
          <cell r="U193">
            <v>128563.47201529586</v>
          </cell>
          <cell r="V193">
            <v>131661.94898768651</v>
          </cell>
          <cell r="W193">
            <v>134764.84314125564</v>
          </cell>
          <cell r="X193">
            <v>137862.4284971201</v>
          </cell>
          <cell r="Y193">
            <v>140957.33865662542</v>
          </cell>
          <cell r="Z193">
            <v>144057.48863723694</v>
          </cell>
          <cell r="AA193">
            <v>2229276.3574826038</v>
          </cell>
        </row>
        <row r="194">
          <cell r="B194" t="str">
            <v>1.1.2 - Outras Receitas Operacionais    (calculado 2.1.2.)</v>
          </cell>
          <cell r="G194">
            <v>223.41530004602367</v>
          </cell>
          <cell r="H194">
            <v>430.35000044412857</v>
          </cell>
          <cell r="I194">
            <v>455.51715012011624</v>
          </cell>
          <cell r="J194">
            <v>471.62585016916347</v>
          </cell>
          <cell r="K194">
            <v>490.66609996247593</v>
          </cell>
          <cell r="L194">
            <v>517.03724999999997</v>
          </cell>
          <cell r="M194">
            <v>532.75565064899286</v>
          </cell>
          <cell r="N194">
            <v>548.52805000000001</v>
          </cell>
          <cell r="O194">
            <v>565.26514991865963</v>
          </cell>
          <cell r="P194">
            <v>581.01885014437198</v>
          </cell>
          <cell r="Q194">
            <v>595.77955117313115</v>
          </cell>
          <cell r="R194">
            <v>612.48694997641076</v>
          </cell>
          <cell r="S194">
            <v>628.24145043161604</v>
          </cell>
          <cell r="T194">
            <v>643.95765018162285</v>
          </cell>
          <cell r="U194">
            <v>659.72725020812402</v>
          </cell>
          <cell r="V194">
            <v>676.46745015663453</v>
          </cell>
          <cell r="W194">
            <v>691.198500010271</v>
          </cell>
          <cell r="X194">
            <v>706.93820001204915</v>
          </cell>
          <cell r="Y194">
            <v>722.67744999999991</v>
          </cell>
          <cell r="Z194">
            <v>739.42230000000006</v>
          </cell>
          <cell r="AA194">
            <v>11493.076103603789</v>
          </cell>
        </row>
        <row r="195">
          <cell r="B195" t="str">
            <v>2 -  DEDUÇÕES DA RECEITA    (2.1)</v>
          </cell>
          <cell r="G195">
            <v>2068.2884213188067</v>
          </cell>
          <cell r="H195">
            <v>4768.1247784786565</v>
          </cell>
          <cell r="I195">
            <v>6050.860862755465</v>
          </cell>
          <cell r="J195">
            <v>6176.1185899577085</v>
          </cell>
          <cell r="K195">
            <v>6501.0397641296022</v>
          </cell>
          <cell r="L195">
            <v>7643.3200701269307</v>
          </cell>
          <cell r="M195">
            <v>10053.697844747634</v>
          </cell>
          <cell r="N195">
            <v>10560.355056903738</v>
          </cell>
          <cell r="O195">
            <v>10957.380828371246</v>
          </cell>
          <cell r="P195">
            <v>11371.533082200935</v>
          </cell>
          <cell r="Q195">
            <v>11684.761907807926</v>
          </cell>
          <cell r="R195">
            <v>12018.35008963574</v>
          </cell>
          <cell r="S195">
            <v>12450.738635263191</v>
          </cell>
          <cell r="T195">
            <v>12892.640943943661</v>
          </cell>
          <cell r="U195">
            <v>13385.801589996987</v>
          </cell>
          <cell r="V195">
            <v>13877.631831616896</v>
          </cell>
          <cell r="W195">
            <v>14372.094486352606</v>
          </cell>
          <cell r="X195">
            <v>14870.054796201397</v>
          </cell>
          <cell r="Y195">
            <v>15315.411053321317</v>
          </cell>
          <cell r="Z195">
            <v>15800.4181215711</v>
          </cell>
          <cell r="AA195">
            <v>212818.62275470159</v>
          </cell>
        </row>
        <row r="196">
          <cell r="B196" t="str">
            <v>2.1 - Tributos sobre Faturamento    (2.1.1+ .... + 2.1.4)</v>
          </cell>
          <cell r="G196">
            <v>2068.2884213188067</v>
          </cell>
          <cell r="H196">
            <v>4768.1247784786565</v>
          </cell>
          <cell r="I196">
            <v>6050.860862755465</v>
          </cell>
          <cell r="J196">
            <v>6176.1185899577085</v>
          </cell>
          <cell r="K196">
            <v>6501.0397641296022</v>
          </cell>
          <cell r="L196">
            <v>7643.3200701269307</v>
          </cell>
          <cell r="M196">
            <v>10053.697844747634</v>
          </cell>
          <cell r="N196">
            <v>10560.355056903738</v>
          </cell>
          <cell r="O196">
            <v>10957.380828371246</v>
          </cell>
          <cell r="P196">
            <v>11371.533082200935</v>
          </cell>
          <cell r="Q196">
            <v>11684.761907807926</v>
          </cell>
          <cell r="R196">
            <v>12018.35008963574</v>
          </cell>
          <cell r="S196">
            <v>12450.738635263191</v>
          </cell>
          <cell r="T196">
            <v>12892.640943943661</v>
          </cell>
          <cell r="U196">
            <v>13385.801589996987</v>
          </cell>
          <cell r="V196">
            <v>13877.631831616896</v>
          </cell>
          <cell r="W196">
            <v>14372.094486352606</v>
          </cell>
          <cell r="X196">
            <v>14870.054796201397</v>
          </cell>
          <cell r="Y196">
            <v>15315.411053321317</v>
          </cell>
          <cell r="Z196">
            <v>15800.4181215711</v>
          </cell>
          <cell r="AA196">
            <v>212818.62275470159</v>
          </cell>
        </row>
        <row r="197">
          <cell r="B197" t="str">
            <v>2.1.1 - I.S.S    (transp. Qd  1.3.)</v>
          </cell>
          <cell r="G197">
            <v>21.742527000920507</v>
          </cell>
          <cell r="H197">
            <v>1592.0079730088826</v>
          </cell>
          <cell r="I197">
            <v>2590.2472350024022</v>
          </cell>
          <cell r="J197">
            <v>2678.0749635033835</v>
          </cell>
          <cell r="K197">
            <v>2727.5736359492498</v>
          </cell>
          <cell r="L197">
            <v>2811.0442914340942</v>
          </cell>
          <cell r="M197">
            <v>6035.2810175631512</v>
          </cell>
          <cell r="N197">
            <v>6310.1295774862756</v>
          </cell>
          <cell r="O197">
            <v>6493.3521045917769</v>
          </cell>
          <cell r="P197">
            <v>6677.5779780908688</v>
          </cell>
          <cell r="Q197">
            <v>6859.5887716674588</v>
          </cell>
          <cell r="R197">
            <v>7043.5109716577826</v>
          </cell>
          <cell r="S197">
            <v>7226.2996544112248</v>
          </cell>
          <cell r="T197">
            <v>7411.0575857398735</v>
          </cell>
          <cell r="U197">
            <v>7591.9960957689564</v>
          </cell>
          <cell r="V197">
            <v>7773.9358983874572</v>
          </cell>
          <cell r="W197">
            <v>7955.7311270629889</v>
          </cell>
          <cell r="X197">
            <v>8137.4991888562454</v>
          </cell>
          <cell r="Y197">
            <v>8319.2163318312723</v>
          </cell>
          <cell r="Z197">
            <v>8501.9218278618464</v>
          </cell>
          <cell r="AA197">
            <v>114757.78875687612</v>
          </cell>
        </row>
        <row r="198">
          <cell r="B198" t="str">
            <v>2.1.2 - Cofins    (transp. Qd 1.3.)</v>
          </cell>
          <cell r="G198">
            <v>1406.7295730425872</v>
          </cell>
          <cell r="H198">
            <v>2578.9917312072421</v>
          </cell>
          <cell r="I198">
            <v>2837.8499011735357</v>
          </cell>
          <cell r="J198">
            <v>2868.3529592703776</v>
          </cell>
          <cell r="K198">
            <v>2961.1933446543194</v>
          </cell>
          <cell r="L198">
            <v>3877.1710457600111</v>
          </cell>
          <cell r="M198">
            <v>3292.1392588559538</v>
          </cell>
          <cell r="N198">
            <v>3482.3347817609279</v>
          </cell>
          <cell r="O198">
            <v>3657.7510891408042</v>
          </cell>
          <cell r="P198">
            <v>3846.4186985765095</v>
          </cell>
          <cell r="Q198">
            <v>3953.9678907777475</v>
          </cell>
          <cell r="R198">
            <v>4076.697079112063</v>
          </cell>
          <cell r="S198">
            <v>4281.5700042816698</v>
          </cell>
          <cell r="T198">
            <v>4492.6469157219681</v>
          </cell>
          <cell r="U198">
            <v>4748.8886241254077</v>
          </cell>
          <cell r="V198">
            <v>5003.2208400718628</v>
          </cell>
          <cell r="W198">
            <v>5259.8316541421318</v>
          </cell>
          <cell r="X198">
            <v>5519.3507325302407</v>
          </cell>
          <cell r="Y198">
            <v>5735.686309190447</v>
          </cell>
          <cell r="Z198">
            <v>5983.8007968980173</v>
          </cell>
          <cell r="AA198">
            <v>79864.593230293831</v>
          </cell>
        </row>
        <row r="199">
          <cell r="B199" t="str">
            <v>2.1.3 - Pis / Pasep    (transp. Qd 1.3.)</v>
          </cell>
          <cell r="G199">
            <v>396.41632127529914</v>
          </cell>
          <cell r="H199">
            <v>567.4850742625315</v>
          </cell>
          <cell r="I199">
            <v>622.76372657952641</v>
          </cell>
          <cell r="J199">
            <v>629.69066718394834</v>
          </cell>
          <cell r="K199">
            <v>812.27278352603298</v>
          </cell>
          <cell r="L199">
            <v>955.10473293282473</v>
          </cell>
          <cell r="M199">
            <v>726.27756832852924</v>
          </cell>
          <cell r="N199">
            <v>767.89069765653426</v>
          </cell>
          <cell r="O199">
            <v>806.27763463866461</v>
          </cell>
          <cell r="P199">
            <v>847.53640553355638</v>
          </cell>
          <cell r="Q199">
            <v>871.20524536272046</v>
          </cell>
          <cell r="R199">
            <v>898.14203886589598</v>
          </cell>
          <cell r="S199">
            <v>942.86897657029715</v>
          </cell>
          <cell r="T199">
            <v>988.93644248181988</v>
          </cell>
          <cell r="U199">
            <v>1044.9168701026229</v>
          </cell>
          <cell r="V199">
            <v>1100.4750931575763</v>
          </cell>
          <cell r="W199">
            <v>1156.5317051474842</v>
          </cell>
          <cell r="X199">
            <v>1213.2048748149114</v>
          </cell>
          <cell r="Y199">
            <v>1260.5084122995968</v>
          </cell>
          <cell r="Z199">
            <v>1314.6954968112373</v>
          </cell>
          <cell r="AA199">
            <v>17923.200767531609</v>
          </cell>
        </row>
        <row r="200">
          <cell r="B200" t="str">
            <v>2.1.4 - CPMF    (transp Qd 1.3.)</v>
          </cell>
          <cell r="G200">
            <v>243.4</v>
          </cell>
          <cell r="H200">
            <v>29.64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273.04000000000002</v>
          </cell>
        </row>
        <row r="201">
          <cell r="B201" t="str">
            <v>3 -  RECEITA LIQUIDA    (1 - 2)</v>
          </cell>
          <cell r="G201">
            <v>42807.837928727211</v>
          </cell>
          <cell r="H201">
            <v>78363.273871965474</v>
          </cell>
          <cell r="I201">
            <v>82422.500887364658</v>
          </cell>
          <cell r="J201">
            <v>85343.629585211471</v>
          </cell>
          <cell r="K201">
            <v>88066.642033332872</v>
          </cell>
          <cell r="L201">
            <v>88653.894501577743</v>
          </cell>
          <cell r="M201">
            <v>92396.585896904769</v>
          </cell>
          <cell r="N201">
            <v>96870.804322821772</v>
          </cell>
          <cell r="O201">
            <v>99585.479353415489</v>
          </cell>
          <cell r="P201">
            <v>102286.29378970305</v>
          </cell>
          <cell r="Q201">
            <v>105083.77725624511</v>
          </cell>
          <cell r="R201">
            <v>107866.30151350574</v>
          </cell>
          <cell r="S201">
            <v>110540.23232322025</v>
          </cell>
          <cell r="T201">
            <v>113221.01836096274</v>
          </cell>
          <cell r="U201">
            <v>115837.39767550699</v>
          </cell>
          <cell r="V201">
            <v>118460.78460622625</v>
          </cell>
          <cell r="W201">
            <v>121083.9471549133</v>
          </cell>
          <cell r="X201">
            <v>123699.31190093076</v>
          </cell>
          <cell r="Y201">
            <v>126364.60505330408</v>
          </cell>
          <cell r="Z201">
            <v>128996.49281566584</v>
          </cell>
          <cell r="AA201">
            <v>2027950.810831506</v>
          </cell>
        </row>
        <row r="202">
          <cell r="B202" t="str">
            <v>4 -  DESPESAS    (4.1)</v>
          </cell>
          <cell r="G202">
            <v>49834.130952550797</v>
          </cell>
          <cell r="H202">
            <v>54184.209823471952</v>
          </cell>
          <cell r="I202">
            <v>61505.816534884914</v>
          </cell>
          <cell r="J202">
            <v>63025.822129300002</v>
          </cell>
          <cell r="K202">
            <v>62622.85721059869</v>
          </cell>
          <cell r="L202">
            <v>59614.284392735724</v>
          </cell>
          <cell r="M202">
            <v>58595.701047724782</v>
          </cell>
          <cell r="N202">
            <v>58175.508890728408</v>
          </cell>
          <cell r="O202">
            <v>60620.72721512476</v>
          </cell>
          <cell r="P202">
            <v>72538.979610798808</v>
          </cell>
          <cell r="Q202">
            <v>81350.895268628927</v>
          </cell>
          <cell r="R202">
            <v>80511.731771445149</v>
          </cell>
          <cell r="S202">
            <v>78074.699220534269</v>
          </cell>
          <cell r="T202">
            <v>77349.166472317927</v>
          </cell>
          <cell r="U202">
            <v>66401.078319341133</v>
          </cell>
          <cell r="V202">
            <v>61958.947682707672</v>
          </cell>
          <cell r="W202">
            <v>60854.692783831822</v>
          </cell>
          <cell r="X202">
            <v>76654.134503182751</v>
          </cell>
          <cell r="Y202">
            <v>91117.543333465932</v>
          </cell>
          <cell r="Z202">
            <v>119457.81312354369</v>
          </cell>
          <cell r="AA202">
            <v>1394448.7402869177</v>
          </cell>
        </row>
        <row r="203">
          <cell r="B203" t="str">
            <v>4.1 - Operacionais    (4.1.1+ .... + 4.1.10)</v>
          </cell>
          <cell r="G203">
            <v>49834.130952550797</v>
          </cell>
          <cell r="H203">
            <v>54184.209823471952</v>
          </cell>
          <cell r="I203">
            <v>61505.816534884914</v>
          </cell>
          <cell r="J203">
            <v>63025.822129300002</v>
          </cell>
          <cell r="K203">
            <v>62622.85721059869</v>
          </cell>
          <cell r="L203">
            <v>59614.284392735724</v>
          </cell>
          <cell r="M203">
            <v>58595.701047724782</v>
          </cell>
          <cell r="N203">
            <v>58175.508890728408</v>
          </cell>
          <cell r="O203">
            <v>60620.72721512476</v>
          </cell>
          <cell r="P203">
            <v>72538.979610798808</v>
          </cell>
          <cell r="Q203">
            <v>81350.895268628927</v>
          </cell>
          <cell r="R203">
            <v>80511.731771445149</v>
          </cell>
          <cell r="S203">
            <v>78074.699220534269</v>
          </cell>
          <cell r="T203">
            <v>77349.166472317927</v>
          </cell>
          <cell r="U203">
            <v>66401.078319341133</v>
          </cell>
          <cell r="V203">
            <v>61958.947682707672</v>
          </cell>
          <cell r="W203">
            <v>60854.692783831822</v>
          </cell>
          <cell r="X203">
            <v>76654.134503182751</v>
          </cell>
          <cell r="Y203">
            <v>91117.543333465932</v>
          </cell>
          <cell r="Z203">
            <v>119457.81312354369</v>
          </cell>
          <cell r="AA203">
            <v>1394448.7402869177</v>
          </cell>
        </row>
        <row r="204">
          <cell r="B204" t="str">
            <v>4.1.1  -  Pessoal e Administradores    (Transp. Qd. 1.3.)</v>
          </cell>
          <cell r="G204">
            <v>13860.079999999998</v>
          </cell>
          <cell r="H204">
            <v>18033.05</v>
          </cell>
          <cell r="I204">
            <v>18505.14</v>
          </cell>
          <cell r="J204">
            <v>18658.769999999997</v>
          </cell>
          <cell r="K204">
            <v>18674.46</v>
          </cell>
          <cell r="L204">
            <v>18658.71</v>
          </cell>
          <cell r="M204">
            <v>18603.21</v>
          </cell>
          <cell r="N204">
            <v>18603.21</v>
          </cell>
          <cell r="O204">
            <v>18603.21</v>
          </cell>
          <cell r="P204">
            <v>18533.84</v>
          </cell>
          <cell r="Q204">
            <v>18533.84</v>
          </cell>
          <cell r="R204">
            <v>18533.84</v>
          </cell>
          <cell r="S204">
            <v>18464.47</v>
          </cell>
          <cell r="T204">
            <v>18395.09</v>
          </cell>
          <cell r="U204">
            <v>18339.599999999999</v>
          </cell>
          <cell r="V204">
            <v>18339.599999999999</v>
          </cell>
          <cell r="W204">
            <v>18339.599999999999</v>
          </cell>
          <cell r="X204">
            <v>18214.73</v>
          </cell>
          <cell r="Y204">
            <v>18214.73</v>
          </cell>
          <cell r="Z204">
            <v>18214.73</v>
          </cell>
          <cell r="AA204">
            <v>364323.90999999986</v>
          </cell>
        </row>
        <row r="205">
          <cell r="B205" t="str">
            <v>4.1.2  -  Conservação de Rotina    (Transp. Qd. 1.3.)</v>
          </cell>
          <cell r="G205">
            <v>12695.07</v>
          </cell>
          <cell r="H205">
            <v>7548</v>
          </cell>
          <cell r="I205">
            <v>7856.04</v>
          </cell>
          <cell r="J205">
            <v>8367.57</v>
          </cell>
          <cell r="K205">
            <v>9119.33</v>
          </cell>
          <cell r="L205">
            <v>9186.85</v>
          </cell>
          <cell r="M205">
            <v>9212.3000000000011</v>
          </cell>
          <cell r="N205">
            <v>9219.2999999999993</v>
          </cell>
          <cell r="O205">
            <v>9274.65</v>
          </cell>
          <cell r="P205">
            <v>9274.65</v>
          </cell>
          <cell r="Q205">
            <v>9274.65</v>
          </cell>
          <cell r="R205">
            <v>9274.65</v>
          </cell>
          <cell r="S205">
            <v>9274.65</v>
          </cell>
          <cell r="T205">
            <v>9274.65</v>
          </cell>
          <cell r="U205">
            <v>9274.65</v>
          </cell>
          <cell r="V205">
            <v>9274.65</v>
          </cell>
          <cell r="W205">
            <v>9274.65</v>
          </cell>
          <cell r="X205">
            <v>9274.65</v>
          </cell>
          <cell r="Y205">
            <v>9274.65</v>
          </cell>
          <cell r="Z205">
            <v>9274.65</v>
          </cell>
          <cell r="AA205">
            <v>184500.25999999995</v>
          </cell>
        </row>
        <row r="206">
          <cell r="B206" t="str">
            <v>4.1.3  -  Consumo    (Transp. Qd. 1.3.)</v>
          </cell>
          <cell r="G206">
            <v>1504.99</v>
          </cell>
          <cell r="H206">
            <v>981.02999999999986</v>
          </cell>
          <cell r="I206">
            <v>1026.74</v>
          </cell>
          <cell r="J206">
            <v>1019.6</v>
          </cell>
          <cell r="K206">
            <v>998.18000000000006</v>
          </cell>
          <cell r="L206">
            <v>1002.46</v>
          </cell>
          <cell r="M206">
            <v>996.75</v>
          </cell>
          <cell r="N206">
            <v>996.75</v>
          </cell>
          <cell r="O206">
            <v>996.75</v>
          </cell>
          <cell r="P206">
            <v>989.6099999999999</v>
          </cell>
          <cell r="Q206">
            <v>989.6099999999999</v>
          </cell>
          <cell r="R206">
            <v>989.6099999999999</v>
          </cell>
          <cell r="S206">
            <v>982.47</v>
          </cell>
          <cell r="T206">
            <v>975.03</v>
          </cell>
          <cell r="U206">
            <v>969.6099999999999</v>
          </cell>
          <cell r="V206">
            <v>969.6099999999999</v>
          </cell>
          <cell r="W206">
            <v>969.6099999999999</v>
          </cell>
          <cell r="X206">
            <v>956.76</v>
          </cell>
          <cell r="Y206">
            <v>956.76</v>
          </cell>
          <cell r="Z206">
            <v>956.76</v>
          </cell>
          <cell r="AA206">
            <v>20228.689999999999</v>
          </cell>
        </row>
        <row r="207">
          <cell r="B207" t="str">
            <v>4.1.4  -  Transportes    (Transp. Qd. 1.3.)</v>
          </cell>
          <cell r="G207">
            <v>900.4</v>
          </cell>
          <cell r="H207">
            <v>1434.83</v>
          </cell>
          <cell r="I207">
            <v>1492.56</v>
          </cell>
          <cell r="J207">
            <v>1492.56</v>
          </cell>
          <cell r="K207">
            <v>1492.56</v>
          </cell>
          <cell r="L207">
            <v>1492.56</v>
          </cell>
          <cell r="M207">
            <v>1492.56</v>
          </cell>
          <cell r="N207">
            <v>1492.56</v>
          </cell>
          <cell r="O207">
            <v>1492.56</v>
          </cell>
          <cell r="P207">
            <v>1492.56</v>
          </cell>
          <cell r="Q207">
            <v>1492.56</v>
          </cell>
          <cell r="R207">
            <v>1492.56</v>
          </cell>
          <cell r="S207">
            <v>1492.56</v>
          </cell>
          <cell r="T207">
            <v>1492.56</v>
          </cell>
          <cell r="U207">
            <v>1492.56</v>
          </cell>
          <cell r="V207">
            <v>1492.56</v>
          </cell>
          <cell r="W207">
            <v>1492.56</v>
          </cell>
          <cell r="X207">
            <v>1492.56</v>
          </cell>
          <cell r="Y207">
            <v>1492.56</v>
          </cell>
          <cell r="Z207">
            <v>1492.56</v>
          </cell>
          <cell r="AA207">
            <v>29201.310000000009</v>
          </cell>
        </row>
        <row r="208">
          <cell r="B208" t="str">
            <v>4.1.5  -  Diversas    (Transp. Qd. 1.3.)</v>
          </cell>
          <cell r="G208">
            <v>1741</v>
          </cell>
          <cell r="H208">
            <v>1741</v>
          </cell>
          <cell r="I208">
            <v>1741</v>
          </cell>
          <cell r="J208">
            <v>1741</v>
          </cell>
          <cell r="K208">
            <v>1741</v>
          </cell>
          <cell r="L208">
            <v>1741</v>
          </cell>
          <cell r="M208">
            <v>1741</v>
          </cell>
          <cell r="N208">
            <v>1741</v>
          </cell>
          <cell r="O208">
            <v>1741</v>
          </cell>
          <cell r="P208">
            <v>1741</v>
          </cell>
          <cell r="Q208">
            <v>1741</v>
          </cell>
          <cell r="R208">
            <v>1741</v>
          </cell>
          <cell r="S208">
            <v>1741</v>
          </cell>
          <cell r="T208">
            <v>1741</v>
          </cell>
          <cell r="U208">
            <v>1741</v>
          </cell>
          <cell r="V208">
            <v>1741</v>
          </cell>
          <cell r="W208">
            <v>1741</v>
          </cell>
          <cell r="X208">
            <v>1741</v>
          </cell>
          <cell r="Y208">
            <v>1741</v>
          </cell>
          <cell r="Z208">
            <v>1741</v>
          </cell>
          <cell r="AA208">
            <v>34820</v>
          </cell>
        </row>
        <row r="209">
          <cell r="B209" t="str">
            <v>4.1.6  -  Depreciação/Amortização    (Transp. Qd. 1.3.)</v>
          </cell>
          <cell r="G209">
            <v>3251.643657421746</v>
          </cell>
          <cell r="H209">
            <v>12442.808711860018</v>
          </cell>
          <cell r="I209">
            <v>18820.495194311748</v>
          </cell>
          <cell r="J209">
            <v>19654.676648504425</v>
          </cell>
          <cell r="K209">
            <v>18484.504373663367</v>
          </cell>
          <cell r="L209">
            <v>15582.660309131083</v>
          </cell>
          <cell r="M209">
            <v>14290.483204992803</v>
          </cell>
          <cell r="N209">
            <v>13978.811650002604</v>
          </cell>
          <cell r="O209">
            <v>16306.476550337109</v>
          </cell>
          <cell r="P209">
            <v>28236.501945307649</v>
          </cell>
          <cell r="Q209">
            <v>36984.808234373289</v>
          </cell>
          <cell r="R209">
            <v>36080.87336401685</v>
          </cell>
          <cell r="S209">
            <v>33655.873232445701</v>
          </cell>
          <cell r="T209">
            <v>32941.191833836689</v>
          </cell>
          <cell r="U209">
            <v>21990.439482041962</v>
          </cell>
          <cell r="V209">
            <v>17483.564330238336</v>
          </cell>
          <cell r="W209">
            <v>16314.4926752598</v>
          </cell>
          <cell r="X209">
            <v>32186.966642934742</v>
          </cell>
          <cell r="Y209">
            <v>46585.767990933135</v>
          </cell>
          <cell r="Z209">
            <v>74861.242936092545</v>
          </cell>
          <cell r="AA209">
            <v>510134.28296770563</v>
          </cell>
        </row>
        <row r="210">
          <cell r="B210" t="str">
            <v>4.1.7  -  Seguros    (transp. Qd 1.3.)</v>
          </cell>
          <cell r="G210">
            <v>1108.6094471276722</v>
          </cell>
          <cell r="H210">
            <v>1135.2353945986172</v>
          </cell>
          <cell r="I210">
            <v>1161.8613420695624</v>
          </cell>
          <cell r="J210">
            <v>1188.4872895405076</v>
          </cell>
          <cell r="K210">
            <v>1215.1132370114528</v>
          </cell>
          <cell r="L210">
            <v>1241.7391844823981</v>
          </cell>
          <cell r="M210">
            <v>1241.7391844823981</v>
          </cell>
          <cell r="N210">
            <v>1037.8076133340453</v>
          </cell>
          <cell r="O210">
            <v>1037.8076133340453</v>
          </cell>
          <cell r="P210">
            <v>1037.8076133340453</v>
          </cell>
          <cell r="Q210">
            <v>1037.8076133340453</v>
          </cell>
          <cell r="R210">
            <v>1037.8076133340453</v>
          </cell>
          <cell r="S210">
            <v>1037.8076133340453</v>
          </cell>
          <cell r="T210">
            <v>1037.8076133340453</v>
          </cell>
          <cell r="U210">
            <v>1037.8076133340453</v>
          </cell>
          <cell r="V210">
            <v>1037.8076133340453</v>
          </cell>
          <cell r="W210">
            <v>1037.8076133340453</v>
          </cell>
          <cell r="X210">
            <v>1037.8076133340453</v>
          </cell>
          <cell r="Y210">
            <v>1037.8076133340453</v>
          </cell>
          <cell r="Z210">
            <v>1037.8076133340453</v>
          </cell>
          <cell r="AA210">
            <v>21784.284052655192</v>
          </cell>
        </row>
        <row r="211">
          <cell r="B211" t="str">
            <v xml:space="preserve">4.1.8  -  Garantias  (transp. Qd 1.3.)  </v>
          </cell>
          <cell r="G211">
            <v>2602.0540575</v>
          </cell>
          <cell r="H211">
            <v>2470.3137575000001</v>
          </cell>
          <cell r="I211">
            <v>2343.7791459999999</v>
          </cell>
          <cell r="J211">
            <v>2253.5657460000002</v>
          </cell>
          <cell r="K211">
            <v>2156.6791460000004</v>
          </cell>
          <cell r="L211">
            <v>2092.2948459999998</v>
          </cell>
          <cell r="M211">
            <v>2040.1501460000002</v>
          </cell>
          <cell r="N211">
            <v>1979.1348460000002</v>
          </cell>
          <cell r="O211">
            <v>1947.9872460000001</v>
          </cell>
          <cell r="P211">
            <v>1919.2752459999999</v>
          </cell>
          <cell r="Q211">
            <v>1889.5632459999999</v>
          </cell>
          <cell r="R211">
            <v>1860.8512459999999</v>
          </cell>
          <cell r="S211">
            <v>1832.139246</v>
          </cell>
          <cell r="T211">
            <v>1804.427246</v>
          </cell>
          <cell r="U211">
            <v>1774.715246</v>
          </cell>
          <cell r="V211">
            <v>1746.003246</v>
          </cell>
          <cell r="W211">
            <v>1717.291246</v>
          </cell>
          <cell r="X211">
            <v>1688.579246</v>
          </cell>
          <cell r="Y211">
            <v>1659.867246</v>
          </cell>
          <cell r="Z211">
            <v>1631.155246</v>
          </cell>
          <cell r="AA211">
            <v>39409.826643</v>
          </cell>
        </row>
        <row r="212">
          <cell r="B212" t="str">
            <v xml:space="preserve">4.1.9  -  Parc.Variável da Concessão   </v>
          </cell>
          <cell r="G212">
            <v>1346.2837905013805</v>
          </cell>
          <cell r="H212">
            <v>2493.941959513324</v>
          </cell>
          <cell r="I212">
            <v>2654.2008525036031</v>
          </cell>
          <cell r="J212">
            <v>2745.5924452550753</v>
          </cell>
          <cell r="K212">
            <v>2837.0304539238741</v>
          </cell>
          <cell r="L212">
            <v>2888.9164371511401</v>
          </cell>
          <cell r="M212">
            <v>3073.508512249572</v>
          </cell>
          <cell r="N212">
            <v>3222.9347813917652</v>
          </cell>
          <cell r="O212">
            <v>3316.2858054536018</v>
          </cell>
          <cell r="P212">
            <v>3409.7348061571192</v>
          </cell>
          <cell r="Q212">
            <v>3503.0561749215913</v>
          </cell>
          <cell r="R212">
            <v>3596.5395480942439</v>
          </cell>
          <cell r="S212">
            <v>3689.7291287545027</v>
          </cell>
          <cell r="T212">
            <v>3783.4097791471927</v>
          </cell>
          <cell r="U212">
            <v>3876.6959779651188</v>
          </cell>
          <cell r="V212">
            <v>3970.1524931352938</v>
          </cell>
          <cell r="W212">
            <v>4063.6812492379768</v>
          </cell>
          <cell r="X212">
            <v>4157.081000913965</v>
          </cell>
          <cell r="Y212">
            <v>4250.4004831987622</v>
          </cell>
          <cell r="Z212">
            <v>4343.9073281171077</v>
          </cell>
          <cell r="AA212">
            <v>67223.083007586218</v>
          </cell>
        </row>
        <row r="213">
          <cell r="B213" t="str">
            <v xml:space="preserve">4.1.10 - Parcela Fixa da Concessão   </v>
          </cell>
          <cell r="G213">
            <v>10824</v>
          </cell>
          <cell r="H213">
            <v>5904</v>
          </cell>
          <cell r="I213">
            <v>5904</v>
          </cell>
          <cell r="J213">
            <v>5904</v>
          </cell>
          <cell r="K213">
            <v>5904</v>
          </cell>
          <cell r="L213">
            <v>5727.0936159710982</v>
          </cell>
          <cell r="M213">
            <v>5904</v>
          </cell>
          <cell r="N213">
            <v>5904</v>
          </cell>
          <cell r="O213">
            <v>5904</v>
          </cell>
          <cell r="P213">
            <v>5904</v>
          </cell>
          <cell r="Q213">
            <v>5904</v>
          </cell>
          <cell r="R213">
            <v>5904</v>
          </cell>
          <cell r="S213">
            <v>5904</v>
          </cell>
          <cell r="T213">
            <v>5904</v>
          </cell>
          <cell r="U213">
            <v>5904</v>
          </cell>
          <cell r="V213">
            <v>5904</v>
          </cell>
          <cell r="W213">
            <v>5904</v>
          </cell>
          <cell r="X213">
            <v>5904</v>
          </cell>
          <cell r="Y213">
            <v>5904</v>
          </cell>
          <cell r="Z213">
            <v>5904</v>
          </cell>
          <cell r="AA213">
            <v>122823.0936159711</v>
          </cell>
        </row>
        <row r="214">
          <cell r="B214" t="str">
            <v>5 -  RESULTADO BRUTO OPERACIONAL     (3 - 4)</v>
          </cell>
          <cell r="G214">
            <v>-7026.2930238235858</v>
          </cell>
          <cell r="H214">
            <v>24179.064048493521</v>
          </cell>
          <cell r="I214">
            <v>20916.684352479744</v>
          </cell>
          <cell r="J214">
            <v>22317.807455911468</v>
          </cell>
          <cell r="K214">
            <v>25443.784822734182</v>
          </cell>
          <cell r="L214">
            <v>29039.610108842018</v>
          </cell>
          <cell r="M214">
            <v>33800.884849179987</v>
          </cell>
          <cell r="N214">
            <v>38695.295432093364</v>
          </cell>
          <cell r="O214">
            <v>38964.752138290729</v>
          </cell>
          <cell r="P214">
            <v>29747.314178904242</v>
          </cell>
          <cell r="Q214">
            <v>23732.881987616187</v>
          </cell>
          <cell r="R214">
            <v>27354.569742060587</v>
          </cell>
          <cell r="S214">
            <v>32465.533102685979</v>
          </cell>
          <cell r="T214">
            <v>35871.851888644815</v>
          </cell>
          <cell r="U214">
            <v>49436.319356165855</v>
          </cell>
          <cell r="V214">
            <v>56501.836923518582</v>
          </cell>
          <cell r="W214">
            <v>60229.254371081479</v>
          </cell>
          <cell r="X214">
            <v>47045.177397748004</v>
          </cell>
          <cell r="Y214">
            <v>35247.061719838151</v>
          </cell>
          <cell r="Z214">
            <v>9538.6796921221539</v>
          </cell>
          <cell r="AA214">
            <v>633502.07054458838</v>
          </cell>
        </row>
        <row r="215">
          <cell r="B215" t="str">
            <v>6 -  RESULTADO FINANCEIRO    (6.1)</v>
          </cell>
          <cell r="G215">
            <v>0</v>
          </cell>
          <cell r="H215">
            <v>155.00719488363831</v>
          </cell>
          <cell r="I215">
            <v>3697.4159440637254</v>
          </cell>
          <cell r="J215">
            <v>1571.7259362661778</v>
          </cell>
          <cell r="K215">
            <v>330.49736205055183</v>
          </cell>
          <cell r="L215">
            <v>2008.0691112006443</v>
          </cell>
          <cell r="M215">
            <v>3294.5746860304371</v>
          </cell>
          <cell r="N215">
            <v>4527.939257753831</v>
          </cell>
          <cell r="O215">
            <v>7143.7845141003918</v>
          </cell>
          <cell r="P215">
            <v>10201.560407832787</v>
          </cell>
          <cell r="Q215">
            <v>10561.613803774664</v>
          </cell>
          <cell r="R215">
            <v>11430.987238601821</v>
          </cell>
          <cell r="S215">
            <v>15043.101208895438</v>
          </cell>
          <cell r="T215">
            <v>18861.986829151585</v>
          </cell>
          <cell r="U215">
            <v>24148.564301334871</v>
          </cell>
          <cell r="V215">
            <v>29371.853206032705</v>
          </cell>
          <cell r="W215">
            <v>34672.809770797234</v>
          </cell>
          <cell r="X215">
            <v>40073.397937636648</v>
          </cell>
          <cell r="Y215">
            <v>44037.137090839096</v>
          </cell>
          <cell r="Z215">
            <v>49060.166107964833</v>
          </cell>
          <cell r="AA215">
            <v>310192.19190921111</v>
          </cell>
        </row>
        <row r="216">
          <cell r="B216" t="str">
            <v>6.1 - Receitas    (Transp. Qd. 2B)</v>
          </cell>
          <cell r="G216">
            <v>0</v>
          </cell>
          <cell r="H216">
            <v>155.00719488363831</v>
          </cell>
          <cell r="I216">
            <v>3697.4159440637254</v>
          </cell>
          <cell r="J216">
            <v>1571.7259362661778</v>
          </cell>
          <cell r="K216">
            <v>330.49736205055183</v>
          </cell>
          <cell r="L216">
            <v>2008.0691112006443</v>
          </cell>
          <cell r="M216">
            <v>3294.5746860304371</v>
          </cell>
          <cell r="N216">
            <v>4527.939257753831</v>
          </cell>
          <cell r="O216">
            <v>7143.7845141003918</v>
          </cell>
          <cell r="P216">
            <v>10201.560407832787</v>
          </cell>
          <cell r="Q216">
            <v>10561.613803774664</v>
          </cell>
          <cell r="R216">
            <v>11430.987238601821</v>
          </cell>
          <cell r="S216">
            <v>15043.101208895438</v>
          </cell>
          <cell r="T216">
            <v>18861.986829151585</v>
          </cell>
          <cell r="U216">
            <v>24148.564301334871</v>
          </cell>
          <cell r="V216">
            <v>29371.853206032705</v>
          </cell>
          <cell r="W216">
            <v>34672.809770797234</v>
          </cell>
          <cell r="X216">
            <v>40073.397937636648</v>
          </cell>
          <cell r="Y216">
            <v>44037.137090839096</v>
          </cell>
          <cell r="Z216">
            <v>49060.166107964833</v>
          </cell>
          <cell r="AA216">
            <v>310192.19190921111</v>
          </cell>
        </row>
        <row r="217">
          <cell r="B217" t="str">
            <v>7 -  RESULTADO OPERACIONAL    (5 + 6)</v>
          </cell>
          <cell r="G217">
            <v>-7026.2930238235858</v>
          </cell>
          <cell r="H217">
            <v>24334.071243377159</v>
          </cell>
          <cell r="I217">
            <v>24614.100296543471</v>
          </cell>
          <cell r="J217">
            <v>23889.533392177647</v>
          </cell>
          <cell r="K217">
            <v>25774.282184784734</v>
          </cell>
          <cell r="L217">
            <v>31047.679220042664</v>
          </cell>
          <cell r="M217">
            <v>37095.459535210422</v>
          </cell>
          <cell r="N217">
            <v>43223.234689847195</v>
          </cell>
          <cell r="O217">
            <v>46108.536652391122</v>
          </cell>
          <cell r="P217">
            <v>39948.874586737031</v>
          </cell>
          <cell r="Q217">
            <v>34294.495791390851</v>
          </cell>
          <cell r="R217">
            <v>38785.556980662412</v>
          </cell>
          <cell r="S217">
            <v>47508.634311581416</v>
          </cell>
          <cell r="T217">
            <v>54733.838717796403</v>
          </cell>
          <cell r="U217">
            <v>73584.88365750073</v>
          </cell>
          <cell r="V217">
            <v>85873.69012955128</v>
          </cell>
          <cell r="W217">
            <v>94902.064141878713</v>
          </cell>
          <cell r="X217">
            <v>87118.575335384652</v>
          </cell>
          <cell r="Y217">
            <v>79284.198810677248</v>
          </cell>
          <cell r="Z217">
            <v>58598.845800086987</v>
          </cell>
          <cell r="AA217">
            <v>943694.26245379949</v>
          </cell>
        </row>
        <row r="218">
          <cell r="B218" t="str">
            <v>8 -  RESULTADO NÃO OPERACIONAL    (Tr. item 2, Qd. 3A)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B219" t="str">
            <v>9 -  RESULTADO ANTES CONTRIBUIÇÃO SOCIAL   (7 + 8)</v>
          </cell>
          <cell r="G219">
            <v>-7026.2930238235858</v>
          </cell>
          <cell r="H219">
            <v>24334.071243377159</v>
          </cell>
          <cell r="I219">
            <v>24614.100296543471</v>
          </cell>
          <cell r="J219">
            <v>23889.533392177647</v>
          </cell>
          <cell r="K219">
            <v>25774.282184784734</v>
          </cell>
          <cell r="L219">
            <v>31047.679220042664</v>
          </cell>
          <cell r="M219">
            <v>37095.459535210422</v>
          </cell>
          <cell r="N219">
            <v>43223.234689847195</v>
          </cell>
          <cell r="O219">
            <v>46108.536652391122</v>
          </cell>
          <cell r="P219">
            <v>39948.874586737031</v>
          </cell>
          <cell r="Q219">
            <v>34294.495791390851</v>
          </cell>
          <cell r="R219">
            <v>38785.556980662412</v>
          </cell>
          <cell r="S219">
            <v>47508.634311581416</v>
          </cell>
          <cell r="T219">
            <v>54733.838717796403</v>
          </cell>
          <cell r="U219">
            <v>73584.88365750073</v>
          </cell>
          <cell r="V219">
            <v>85873.69012955128</v>
          </cell>
          <cell r="W219">
            <v>94902.064141878713</v>
          </cell>
          <cell r="X219">
            <v>87118.575335384652</v>
          </cell>
          <cell r="Y219">
            <v>79284.198810677248</v>
          </cell>
          <cell r="Z219">
            <v>58598.845800086987</v>
          </cell>
          <cell r="AA219">
            <v>943694.26245379949</v>
          </cell>
        </row>
        <row r="220">
          <cell r="B220" t="str">
            <v>10- CONTRIBUIÇÃO SOCIAL (Legislação vigente)</v>
          </cell>
          <cell r="G220">
            <v>169.5841975394178</v>
          </cell>
          <cell r="H220">
            <v>2896.0089616459977</v>
          </cell>
          <cell r="I220">
            <v>2971.4443847071016</v>
          </cell>
          <cell r="J220">
            <v>2446.1712075590849</v>
          </cell>
          <cell r="K220">
            <v>2322.2065500316303</v>
          </cell>
          <cell r="L220">
            <v>2449.5719134835085</v>
          </cell>
          <cell r="M220">
            <v>2712.5364006817945</v>
          </cell>
          <cell r="N220">
            <v>2947.0192119562716</v>
          </cell>
          <cell r="O220">
            <v>3198.7161918800534</v>
          </cell>
          <cell r="P220">
            <v>3204.2019828781017</v>
          </cell>
          <cell r="Q220">
            <v>3220.6631626755766</v>
          </cell>
          <cell r="R220">
            <v>3559.0333047105614</v>
          </cell>
          <cell r="S220">
            <v>4236.0330469937935</v>
          </cell>
          <cell r="T220">
            <v>4852.3729800858891</v>
          </cell>
          <cell r="U220">
            <v>5821.8324718966569</v>
          </cell>
          <cell r="V220">
            <v>6439.5935535165891</v>
          </cell>
          <cell r="W220">
            <v>7031.9810321679952</v>
          </cell>
          <cell r="X220">
            <v>6978.3054126093984</v>
          </cell>
          <cell r="Y220">
            <v>6738.560890866208</v>
          </cell>
          <cell r="Z220">
            <v>2798.3883758347051</v>
          </cell>
          <cell r="AA220">
            <v>76994.225233720339</v>
          </cell>
        </row>
        <row r="221">
          <cell r="B221" t="str">
            <v>11- RESULTADO ANTES IMPOSTO DE RENDA    (9 - 10)</v>
          </cell>
          <cell r="G221">
            <v>-7195.8772213630036</v>
          </cell>
          <cell r="H221">
            <v>21438.06228173116</v>
          </cell>
          <cell r="I221">
            <v>21642.655911836369</v>
          </cell>
          <cell r="J221">
            <v>21443.362184618563</v>
          </cell>
          <cell r="K221">
            <v>23452.075634753102</v>
          </cell>
          <cell r="L221">
            <v>28598.107306559155</v>
          </cell>
          <cell r="M221">
            <v>34382.923134528624</v>
          </cell>
          <cell r="N221">
            <v>40276.215477890924</v>
          </cell>
          <cell r="O221">
            <v>42909.820460511066</v>
          </cell>
          <cell r="P221">
            <v>36744.672603858926</v>
          </cell>
          <cell r="Q221">
            <v>31073.832628715274</v>
          </cell>
          <cell r="R221">
            <v>35226.523675951852</v>
          </cell>
          <cell r="S221">
            <v>43272.601264587625</v>
          </cell>
          <cell r="T221">
            <v>49881.465737710518</v>
          </cell>
          <cell r="U221">
            <v>67763.051185604068</v>
          </cell>
          <cell r="V221">
            <v>79434.096576034688</v>
          </cell>
          <cell r="W221">
            <v>87870.083109710715</v>
          </cell>
          <cell r="X221">
            <v>80140.26992277526</v>
          </cell>
          <cell r="Y221">
            <v>72545.637919811037</v>
          </cell>
          <cell r="Z221">
            <v>55800.457424252279</v>
          </cell>
          <cell r="AA221">
            <v>866700.0372200791</v>
          </cell>
        </row>
        <row r="222">
          <cell r="B222" t="str">
            <v>12- IMPOSTO DE RENDA (Legislação vigente)</v>
          </cell>
          <cell r="G222">
            <v>524.4506173106804</v>
          </cell>
          <cell r="H222">
            <v>9255.9030051437421</v>
          </cell>
          <cell r="I222">
            <v>9028.6387022096897</v>
          </cell>
          <cell r="J222">
            <v>7612.0350236221393</v>
          </cell>
          <cell r="K222">
            <v>7231.1454688488457</v>
          </cell>
          <cell r="L222">
            <v>7631.9122296359637</v>
          </cell>
          <cell r="M222">
            <v>8452.6762521306064</v>
          </cell>
          <cell r="N222">
            <v>9184.5600373633497</v>
          </cell>
          <cell r="O222">
            <v>9970.8630996251668</v>
          </cell>
          <cell r="P222">
            <v>9990.7561964940724</v>
          </cell>
          <cell r="Q222">
            <v>10041.697383361174</v>
          </cell>
          <cell r="R222">
            <v>11100.104077220505</v>
          </cell>
          <cell r="S222">
            <v>13213.478271855607</v>
          </cell>
          <cell r="T222">
            <v>15138.540562768405</v>
          </cell>
          <cell r="U222">
            <v>18169.726474677052</v>
          </cell>
          <cell r="V222">
            <v>20098.979854739333</v>
          </cell>
          <cell r="W222">
            <v>21950.815725524993</v>
          </cell>
          <cell r="X222">
            <v>21784.329414404368</v>
          </cell>
          <cell r="Y222">
            <v>21033.627783956894</v>
          </cell>
          <cell r="Z222">
            <v>8728.0886744834534</v>
          </cell>
          <cell r="AA222">
            <v>240142.32885537602</v>
          </cell>
        </row>
        <row r="223">
          <cell r="B223" t="str">
            <v>13- RESULTADO DE EXERCÍCIO    (11 - 12)</v>
          </cell>
          <cell r="G223">
            <v>-7720.3278386736838</v>
          </cell>
          <cell r="H223">
            <v>12182.159276587417</v>
          </cell>
          <cell r="I223">
            <v>12614.01720962668</v>
          </cell>
          <cell r="J223">
            <v>13831.327160996425</v>
          </cell>
          <cell r="K223">
            <v>16220.930165904258</v>
          </cell>
          <cell r="L223">
            <v>20966.195076923192</v>
          </cell>
          <cell r="M223">
            <v>25930.246882398016</v>
          </cell>
          <cell r="N223">
            <v>31091.655440527575</v>
          </cell>
          <cell r="O223">
            <v>32938.957360885899</v>
          </cell>
          <cell r="P223">
            <v>26753.916407364854</v>
          </cell>
          <cell r="Q223">
            <v>21032.1352453541</v>
          </cell>
          <cell r="R223">
            <v>24126.419598731347</v>
          </cell>
          <cell r="S223">
            <v>30059.122992732016</v>
          </cell>
          <cell r="T223">
            <v>34742.925174942109</v>
          </cell>
          <cell r="U223">
            <v>49593.324710927016</v>
          </cell>
          <cell r="V223">
            <v>59335.116721295359</v>
          </cell>
          <cell r="W223">
            <v>65919.267384185718</v>
          </cell>
          <cell r="X223">
            <v>58355.940508370892</v>
          </cell>
          <cell r="Y223">
            <v>51512.010135854143</v>
          </cell>
          <cell r="Z223">
            <v>47072.368749768822</v>
          </cell>
          <cell r="AA223">
            <v>626557.70836470311</v>
          </cell>
        </row>
        <row r="224">
          <cell r="B224" t="str">
            <v>Obs.: este demonstrativo de resultados retrata o projeto original mais os fatores de desequilibrio do contrato original</v>
          </cell>
        </row>
        <row r="226">
          <cell r="B226" t="str">
            <v>DEMONSTRATIVO DE RESULTADOS COM FATORES DE DESEQUILIBRIO NA EXTENSÃO DO PERIODO CONTRATUAL (MIlhares de Reais)</v>
          </cell>
        </row>
        <row r="228">
          <cell r="B228" t="str">
            <v>DISCRIMINAÇÃO</v>
          </cell>
          <cell r="G228">
            <v>21</v>
          </cell>
          <cell r="H228">
            <v>22</v>
          </cell>
          <cell r="I228">
            <v>23</v>
          </cell>
          <cell r="J228">
            <v>24</v>
          </cell>
          <cell r="K228">
            <v>25</v>
          </cell>
          <cell r="L228">
            <v>26</v>
          </cell>
          <cell r="M228">
            <v>27</v>
          </cell>
          <cell r="N228">
            <v>28</v>
          </cell>
          <cell r="O228">
            <v>29</v>
          </cell>
          <cell r="P228">
            <v>30</v>
          </cell>
          <cell r="Q228">
            <v>31</v>
          </cell>
          <cell r="R228">
            <v>32</v>
          </cell>
          <cell r="S228">
            <v>33</v>
          </cell>
          <cell r="T228">
            <v>34</v>
          </cell>
          <cell r="U228">
            <v>35</v>
          </cell>
          <cell r="V228">
            <v>36</v>
          </cell>
          <cell r="W228">
            <v>37</v>
          </cell>
          <cell r="X228">
            <v>38</v>
          </cell>
          <cell r="Y228">
            <v>39</v>
          </cell>
          <cell r="Z228">
            <v>40</v>
          </cell>
          <cell r="AA228" t="str">
            <v>TOTAL</v>
          </cell>
        </row>
        <row r="229">
          <cell r="B229" t="str">
            <v>1 -  RECEITA BRUTA    (1.1)</v>
          </cell>
          <cell r="G229">
            <v>157776.52785000001</v>
          </cell>
          <cell r="H229">
            <v>162509.82368550001</v>
          </cell>
          <cell r="I229">
            <v>167385.11839606502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487671.46993156511</v>
          </cell>
        </row>
        <row r="230">
          <cell r="B230" t="str">
            <v>1.1 - Operacionais    (1.1.1 + 1.1.2)</v>
          </cell>
          <cell r="G230">
            <v>157776.52785000001</v>
          </cell>
          <cell r="H230">
            <v>162509.82368550001</v>
          </cell>
          <cell r="I230">
            <v>167385.11839606502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487671.46993156511</v>
          </cell>
        </row>
        <row r="231">
          <cell r="B231" t="str">
            <v>1.1.1 - Receitas de  Pedágios    (Transp. Qd.2.1.1.2)</v>
          </cell>
          <cell r="G231">
            <v>156991.57</v>
          </cell>
          <cell r="H231">
            <v>161701.31710000001</v>
          </cell>
          <cell r="I231">
            <v>166552.35661300001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485245.24371300009</v>
          </cell>
        </row>
        <row r="232">
          <cell r="B232" t="str">
            <v>1.1.2 - Outras Receitas Operacionais    (calculado 2.1.2.)</v>
          </cell>
          <cell r="G232">
            <v>784.95785000000001</v>
          </cell>
          <cell r="H232">
            <v>808.50658550000014</v>
          </cell>
          <cell r="I232">
            <v>832.76178306500003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2426.2262185650002</v>
          </cell>
        </row>
        <row r="233">
          <cell r="B233" t="str">
            <v>2 -  DEDUÇÕES DA RECEITA    (2.1)</v>
          </cell>
          <cell r="G233">
            <v>13647.669659024999</v>
          </cell>
          <cell r="H233">
            <v>14057.09974879575</v>
          </cell>
          <cell r="I233">
            <v>14478.812741259626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42183.582149080372</v>
          </cell>
        </row>
        <row r="234">
          <cell r="B234" t="str">
            <v>2.1 - Tributos sobre Faturamento    (2.1.1+ .... + 2.1.4)</v>
          </cell>
          <cell r="G234">
            <v>13647.669659024999</v>
          </cell>
          <cell r="H234">
            <v>14057.09974879575</v>
          </cell>
          <cell r="I234">
            <v>14478.812741259626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42183.582149080372</v>
          </cell>
        </row>
        <row r="235">
          <cell r="B235" t="str">
            <v>2.1.1 - I.S.S    (transp. Qd  1.3.)</v>
          </cell>
          <cell r="G235">
            <v>7888.826392500001</v>
          </cell>
          <cell r="H235">
            <v>8125.4911842750007</v>
          </cell>
          <cell r="I235">
            <v>8369.2559198032523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24383.573496578254</v>
          </cell>
        </row>
        <row r="236">
          <cell r="B236" t="str">
            <v>2.1.2 - Cofins    (transp. Qd 1.3.)</v>
          </cell>
          <cell r="G236">
            <v>4733.2958355000001</v>
          </cell>
          <cell r="H236">
            <v>4875.2947105650001</v>
          </cell>
          <cell r="I236">
            <v>5021.5535518819506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14630.14409794695</v>
          </cell>
        </row>
        <row r="237">
          <cell r="B237" t="str">
            <v>2.1.3 - Pis / Pasep    (transp. Qd 1.3.)</v>
          </cell>
          <cell r="G237">
            <v>1025.5474310250002</v>
          </cell>
          <cell r="H237">
            <v>1056.3138539557501</v>
          </cell>
          <cell r="I237">
            <v>1088.0032695744226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3169.8645545551731</v>
          </cell>
        </row>
        <row r="238">
          <cell r="B238" t="str">
            <v>2.1.4 - CPMF    (transp Qd 1.3.)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B239" t="str">
            <v>3 -  RECEITA LIQUIDA    (1 - 2)</v>
          </cell>
          <cell r="G239">
            <v>144128.85819097501</v>
          </cell>
          <cell r="H239">
            <v>148452.72393670428</v>
          </cell>
          <cell r="I239">
            <v>152906.30565480539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445487.88778248476</v>
          </cell>
        </row>
        <row r="240">
          <cell r="B240" t="str">
            <v>4 -  DESPESAS    (4.1)</v>
          </cell>
          <cell r="G240">
            <v>38109.937589533518</v>
          </cell>
          <cell r="H240">
            <v>38254.435644799669</v>
          </cell>
          <cell r="I240">
            <v>38403.268641723793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114767.64187605699</v>
          </cell>
        </row>
        <row r="241">
          <cell r="B241" t="str">
            <v>4.1 - Operacionais    (4.1.1+ .... + 4.1.10)</v>
          </cell>
          <cell r="G241">
            <v>38109.937589533518</v>
          </cell>
          <cell r="H241">
            <v>38254.435644799669</v>
          </cell>
          <cell r="I241">
            <v>38403.268641723793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114767.64187605699</v>
          </cell>
        </row>
        <row r="242">
          <cell r="B242" t="str">
            <v>4.1.1  -  Pessoal e Administradores    (Transp. Qd. 1.3.)</v>
          </cell>
          <cell r="G242">
            <v>18214.73</v>
          </cell>
          <cell r="H242">
            <v>18214.73</v>
          </cell>
          <cell r="I242">
            <v>18214.73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54644.19</v>
          </cell>
        </row>
        <row r="243">
          <cell r="B243" t="str">
            <v>4.1.2  -  Conservação de Rotina    (Transp. Qd. 1.3.)</v>
          </cell>
          <cell r="G243">
            <v>9274.65</v>
          </cell>
          <cell r="H243">
            <v>9274.65</v>
          </cell>
          <cell r="I243">
            <v>9274.65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27823.949999999997</v>
          </cell>
        </row>
        <row r="244">
          <cell r="B244" t="str">
            <v>4.1.3  -  Consumo    (Transp. Qd. 1.3.)</v>
          </cell>
          <cell r="G244">
            <v>956.76</v>
          </cell>
          <cell r="H244">
            <v>956.76</v>
          </cell>
          <cell r="I244">
            <v>956.76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2870.2799999999997</v>
          </cell>
        </row>
        <row r="245">
          <cell r="B245" t="str">
            <v>4.1.4  -  Transportes    (Transp. Qd. 1.3.)</v>
          </cell>
          <cell r="G245">
            <v>1492.56</v>
          </cell>
          <cell r="H245">
            <v>1492.56</v>
          </cell>
          <cell r="I245">
            <v>1492.56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4477.68</v>
          </cell>
        </row>
        <row r="246">
          <cell r="B246" t="str">
            <v>4.1.5  -  Diversas    (Transp. Qd. 1.3.)</v>
          </cell>
          <cell r="G246">
            <v>1741</v>
          </cell>
          <cell r="H246">
            <v>1741</v>
          </cell>
          <cell r="I246">
            <v>1741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5223</v>
          </cell>
        </row>
        <row r="247">
          <cell r="B247" t="str">
            <v>4.1.6  -  Depreciação/Amortização    (Transp. Qd. 1.3.)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B248" t="str">
            <v>4.1.7  -  Seguros    (transp. Qd 1.3.)</v>
          </cell>
          <cell r="G248">
            <v>1037.8076133340453</v>
          </cell>
          <cell r="H248">
            <v>1037.8076133340453</v>
          </cell>
          <cell r="I248">
            <v>1037.8076133340453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3113.4228400021357</v>
          </cell>
        </row>
        <row r="249">
          <cell r="B249" t="str">
            <v xml:space="preserve">4.1.8  -  Garantias  (transp. Qd 1.3.)  </v>
          </cell>
          <cell r="G249">
            <v>659.13414069947919</v>
          </cell>
          <cell r="H249">
            <v>661.63332090062318</v>
          </cell>
          <cell r="I249">
            <v>664.20747650780152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1984.9749381079037</v>
          </cell>
        </row>
        <row r="250">
          <cell r="B250" t="str">
            <v xml:space="preserve">4.1.9  -  Parc.Variável da Concessão   </v>
          </cell>
          <cell r="G250">
            <v>4733.2958355000001</v>
          </cell>
          <cell r="H250">
            <v>4875.2947105650001</v>
          </cell>
          <cell r="I250">
            <v>5021.5535518819506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14630.14409794695</v>
          </cell>
        </row>
        <row r="251">
          <cell r="B251" t="str">
            <v xml:space="preserve">4.1.10 - Parcela Fixa da Concessão  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B252" t="str">
            <v>5 -  RESULTADO BRUTO OPERACIONAL     (3 - 4)</v>
          </cell>
          <cell r="G252">
            <v>106018.9206014415</v>
          </cell>
          <cell r="H252">
            <v>110198.28829190461</v>
          </cell>
          <cell r="I252">
            <v>114503.0370130816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330720.24590642774</v>
          </cell>
        </row>
        <row r="253">
          <cell r="B253" t="str">
            <v>6 -  RESULTADO FINANCEIRO    (6.1)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</row>
        <row r="254">
          <cell r="B254" t="str">
            <v>6.1 - Receitas    (Transp. Qd. 2B)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</row>
        <row r="255">
          <cell r="B255" t="str">
            <v>7 -  RESULTADO OPERACIONAL    (5 + 6)</v>
          </cell>
          <cell r="G255">
            <v>106018.9206014415</v>
          </cell>
          <cell r="H255">
            <v>110198.28829190461</v>
          </cell>
          <cell r="I255">
            <v>114503.0370130816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330720.24590642774</v>
          </cell>
        </row>
        <row r="256">
          <cell r="B256" t="str">
            <v>8 -  RESULTADO NÃO OPERACIONAL    (Tr. item 2, Qd. 3A)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B257" t="str">
            <v>9 -  RESULTADO ANTES CONTRIBUIÇÃO SOCIAL   (7 + 8)</v>
          </cell>
          <cell r="G257">
            <v>106018.9206014415</v>
          </cell>
          <cell r="H257">
            <v>110198.28829190461</v>
          </cell>
          <cell r="I257">
            <v>114503.0370130816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330720.24590642774</v>
          </cell>
        </row>
        <row r="258">
          <cell r="B258" t="str">
            <v>10- CONTRIBUIÇÃO SOCIAL (Legislação vigente)</v>
          </cell>
          <cell r="G258">
            <v>8481.5136481153204</v>
          </cell>
          <cell r="H258">
            <v>8815.8630633523699</v>
          </cell>
          <cell r="I258">
            <v>9160.2429610465279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26457.619672514214</v>
          </cell>
        </row>
        <row r="259">
          <cell r="B259" t="str">
            <v>11- RESULTADO ANTES IMPOSTO DE RENDA    (9 - 10)</v>
          </cell>
          <cell r="G259">
            <v>97537.406953326179</v>
          </cell>
          <cell r="H259">
            <v>101382.42522855224</v>
          </cell>
          <cell r="I259">
            <v>105342.79405203507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304262.62623391353</v>
          </cell>
        </row>
        <row r="260">
          <cell r="B260" t="str">
            <v>12- IMPOSTO DE RENDA (Legislação vigente)</v>
          </cell>
          <cell r="G260">
            <v>26480.730150360374</v>
          </cell>
          <cell r="H260">
            <v>27525.572072976152</v>
          </cell>
          <cell r="I260">
            <v>28601.7592532704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82608.061476606934</v>
          </cell>
        </row>
        <row r="261">
          <cell r="B261" t="str">
            <v>13- RESULTADO DE EXERCÍCIO    (11 - 12)</v>
          </cell>
          <cell r="G261">
            <v>71056.676802965812</v>
          </cell>
          <cell r="H261">
            <v>73856.853155576086</v>
          </cell>
          <cell r="I261">
            <v>76741.034798764667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221654.56475730659</v>
          </cell>
        </row>
        <row r="262">
          <cell r="B262" t="str">
            <v>Obs.: este demonstrativo de resultados retrata a extensão necessaria para o reestabelecimento do equilibrio do contrato original</v>
          </cell>
        </row>
        <row r="264">
          <cell r="B264" t="str">
            <v>FLUXO DE CAIXA COM FATORES DE DESEQUILIBRIO NO PERIODO CONTRATUAL (MIlhares de Reais)</v>
          </cell>
        </row>
        <row r="266">
          <cell r="B266" t="str">
            <v>DISCRIMINAÇÃO</v>
          </cell>
          <cell r="G266">
            <v>1</v>
          </cell>
          <cell r="H266">
            <v>2</v>
          </cell>
          <cell r="I266">
            <v>3</v>
          </cell>
          <cell r="J266">
            <v>4</v>
          </cell>
          <cell r="K266">
            <v>5</v>
          </cell>
          <cell r="L266">
            <v>6</v>
          </cell>
          <cell r="M266">
            <v>7</v>
          </cell>
          <cell r="N266">
            <v>8</v>
          </cell>
          <cell r="O266">
            <v>9</v>
          </cell>
          <cell r="P266">
            <v>10</v>
          </cell>
          <cell r="Q266">
            <v>11</v>
          </cell>
          <cell r="R266">
            <v>12</v>
          </cell>
          <cell r="S266">
            <v>13</v>
          </cell>
          <cell r="T266">
            <v>14</v>
          </cell>
          <cell r="U266">
            <v>15</v>
          </cell>
          <cell r="V266">
            <v>16</v>
          </cell>
          <cell r="W266">
            <v>17</v>
          </cell>
          <cell r="X266">
            <v>18</v>
          </cell>
          <cell r="Y266">
            <v>19</v>
          </cell>
          <cell r="Z266">
            <v>20</v>
          </cell>
          <cell r="AA266" t="str">
            <v>TOTAL</v>
          </cell>
        </row>
        <row r="267">
          <cell r="B267" t="str">
            <v xml:space="preserve">1.  INGRESSOS     (1.1.) </v>
          </cell>
          <cell r="G267">
            <v>44876.126350046019</v>
          </cell>
          <cell r="H267">
            <v>83286.405845327768</v>
          </cell>
          <cell r="I267">
            <v>92170.777694183853</v>
          </cell>
          <cell r="J267">
            <v>93091.474111435353</v>
          </cell>
          <cell r="K267">
            <v>94898.17915951302</v>
          </cell>
          <cell r="L267">
            <v>98305.283682905327</v>
          </cell>
          <cell r="M267">
            <v>105744.85842768283</v>
          </cell>
          <cell r="N267">
            <v>111959.09863747933</v>
          </cell>
          <cell r="O267">
            <v>117686.64469588712</v>
          </cell>
          <cell r="P267">
            <v>123859.38727973677</v>
          </cell>
          <cell r="Q267">
            <v>127330.15296782771</v>
          </cell>
          <cell r="R267">
            <v>131315.63884174329</v>
          </cell>
          <cell r="S267">
            <v>138034.07216737888</v>
          </cell>
          <cell r="T267">
            <v>144975.64613405798</v>
          </cell>
          <cell r="U267">
            <v>153371.76356683884</v>
          </cell>
          <cell r="V267">
            <v>161710.26964387586</v>
          </cell>
          <cell r="W267">
            <v>170128.85141206314</v>
          </cell>
          <cell r="X267">
            <v>178642.7646347688</v>
          </cell>
          <cell r="Y267">
            <v>185717.1531974645</v>
          </cell>
          <cell r="Z267">
            <v>193857.07704520179</v>
          </cell>
          <cell r="AA267">
            <v>2550961.6254954189</v>
          </cell>
        </row>
        <row r="268">
          <cell r="B268" t="str">
            <v>1.1.  RECEITAS     (1.1.1.+ ... + 1.1.4)</v>
          </cell>
          <cell r="G268">
            <v>44876.126350046019</v>
          </cell>
          <cell r="H268">
            <v>83286.405845327768</v>
          </cell>
          <cell r="I268">
            <v>92170.777694183853</v>
          </cell>
          <cell r="J268">
            <v>93091.474111435353</v>
          </cell>
          <cell r="K268">
            <v>94898.17915951302</v>
          </cell>
          <cell r="L268">
            <v>98305.283682905327</v>
          </cell>
          <cell r="M268">
            <v>105744.85842768283</v>
          </cell>
          <cell r="N268">
            <v>111959.09863747933</v>
          </cell>
          <cell r="O268">
            <v>117686.64469588712</v>
          </cell>
          <cell r="P268">
            <v>123859.38727973677</v>
          </cell>
          <cell r="Q268">
            <v>127330.15296782771</v>
          </cell>
          <cell r="R268">
            <v>131315.63884174329</v>
          </cell>
          <cell r="S268">
            <v>138034.07216737888</v>
          </cell>
          <cell r="T268">
            <v>144975.64613405798</v>
          </cell>
          <cell r="U268">
            <v>153371.76356683884</v>
          </cell>
          <cell r="V268">
            <v>161710.26964387586</v>
          </cell>
          <cell r="W268">
            <v>170128.85141206314</v>
          </cell>
          <cell r="X268">
            <v>178642.7646347688</v>
          </cell>
          <cell r="Y268">
            <v>185717.1531974645</v>
          </cell>
          <cell r="Z268">
            <v>193857.07704520179</v>
          </cell>
          <cell r="AA268">
            <v>2550961.6254954189</v>
          </cell>
        </row>
        <row r="269">
          <cell r="B269" t="str">
            <v>1.1.1   Receitas de Pedágio</v>
          </cell>
          <cell r="G269">
            <v>44652.711049999998</v>
          </cell>
          <cell r="H269">
            <v>82701.048649999997</v>
          </cell>
          <cell r="I269">
            <v>88017.844600000011</v>
          </cell>
          <cell r="J269">
            <v>91048.122325000018</v>
          </cell>
          <cell r="K269">
            <v>94077.015697499999</v>
          </cell>
          <cell r="L269">
            <v>95780.177321704687</v>
          </cell>
          <cell r="M269">
            <v>101917.52809100341</v>
          </cell>
          <cell r="N269">
            <v>106882.63132972551</v>
          </cell>
          <cell r="O269">
            <v>109977.59503186807</v>
          </cell>
          <cell r="P269">
            <v>113076.8080217596</v>
          </cell>
          <cell r="Q269">
            <v>116172.75961287991</v>
          </cell>
          <cell r="R269">
            <v>119272.16465316506</v>
          </cell>
          <cell r="S269">
            <v>122362.72950805182</v>
          </cell>
          <cell r="T269">
            <v>125469.70165472479</v>
          </cell>
          <cell r="U269">
            <v>128563.47201529586</v>
          </cell>
          <cell r="V269">
            <v>131661.94898768651</v>
          </cell>
          <cell r="W269">
            <v>134764.84314125564</v>
          </cell>
          <cell r="X269">
            <v>137862.4284971201</v>
          </cell>
          <cell r="Y269">
            <v>140957.33865662542</v>
          </cell>
          <cell r="Z269">
            <v>144057.48863723694</v>
          </cell>
          <cell r="AA269">
            <v>2229276.3574826038</v>
          </cell>
        </row>
        <row r="270">
          <cell r="B270" t="str">
            <v>1.1.2   Outras Receitas Operacionais</v>
          </cell>
          <cell r="G270">
            <v>223.41530004602367</v>
          </cell>
          <cell r="H270">
            <v>430.35000044412857</v>
          </cell>
          <cell r="I270">
            <v>455.51715012011624</v>
          </cell>
          <cell r="J270">
            <v>471.62585016916347</v>
          </cell>
          <cell r="K270">
            <v>490.66609996247593</v>
          </cell>
          <cell r="L270">
            <v>517.03724999999997</v>
          </cell>
          <cell r="M270">
            <v>532.75565064899286</v>
          </cell>
          <cell r="N270">
            <v>548.52805000000001</v>
          </cell>
          <cell r="O270">
            <v>565.26514991865963</v>
          </cell>
          <cell r="P270">
            <v>581.01885014437198</v>
          </cell>
          <cell r="Q270">
            <v>595.77955117313115</v>
          </cell>
          <cell r="R270">
            <v>612.48694997641076</v>
          </cell>
          <cell r="S270">
            <v>628.24145043161604</v>
          </cell>
          <cell r="T270">
            <v>643.95765018162285</v>
          </cell>
          <cell r="U270">
            <v>659.72725020812402</v>
          </cell>
          <cell r="V270">
            <v>676.46745015663453</v>
          </cell>
          <cell r="W270">
            <v>691.198500010271</v>
          </cell>
          <cell r="X270">
            <v>706.93820001204915</v>
          </cell>
          <cell r="Y270">
            <v>722.67744999999991</v>
          </cell>
          <cell r="Z270">
            <v>739.42230000000006</v>
          </cell>
          <cell r="AA270">
            <v>11493.076103603789</v>
          </cell>
        </row>
        <row r="271">
          <cell r="B271" t="str">
            <v>1.1.3   Receitas Não Operacionais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</row>
        <row r="272">
          <cell r="B272" t="str">
            <v xml:space="preserve">1.1.4   Receitas Financeiras </v>
          </cell>
          <cell r="G272">
            <v>0</v>
          </cell>
          <cell r="H272">
            <v>155.00719488363831</v>
          </cell>
          <cell r="I272">
            <v>3697.4159440637254</v>
          </cell>
          <cell r="J272">
            <v>1571.7259362661778</v>
          </cell>
          <cell r="K272">
            <v>330.49736205055183</v>
          </cell>
          <cell r="L272">
            <v>2008.0691112006443</v>
          </cell>
          <cell r="M272">
            <v>3294.5746860304371</v>
          </cell>
          <cell r="N272">
            <v>4527.939257753831</v>
          </cell>
          <cell r="O272">
            <v>7143.7845141003918</v>
          </cell>
          <cell r="P272">
            <v>10201.560407832787</v>
          </cell>
          <cell r="Q272">
            <v>10561.613803774664</v>
          </cell>
          <cell r="R272">
            <v>11430.987238601821</v>
          </cell>
          <cell r="S272">
            <v>15043.101208895438</v>
          </cell>
          <cell r="T272">
            <v>18861.986829151585</v>
          </cell>
          <cell r="U272">
            <v>24148.564301334871</v>
          </cell>
          <cell r="V272">
            <v>29371.853206032705</v>
          </cell>
          <cell r="W272">
            <v>34672.809770797234</v>
          </cell>
          <cell r="X272">
            <v>40073.397937636648</v>
          </cell>
          <cell r="Y272">
            <v>44037.137090839096</v>
          </cell>
          <cell r="Z272">
            <v>49060.166107964833</v>
          </cell>
          <cell r="AA272">
            <v>310192.19190921111</v>
          </cell>
        </row>
        <row r="273">
          <cell r="B273" t="str">
            <v>2.  DESEMBOLSOS     (2.1.+ ... + 2.4)</v>
          </cell>
          <cell r="G273">
            <v>72001.633828788166</v>
          </cell>
          <cell r="H273">
            <v>109064.74947993986</v>
          </cell>
          <cell r="I273">
            <v>104452.65341445389</v>
          </cell>
          <cell r="J273">
            <v>98268.437895175608</v>
          </cell>
          <cell r="K273">
            <v>100756.62342604122</v>
          </cell>
          <cell r="L273">
            <v>81066.177843518672</v>
          </cell>
          <cell r="M273">
            <v>89737.584439486833</v>
          </cell>
          <cell r="N273">
            <v>94117.562079634517</v>
          </cell>
          <cell r="O273">
            <v>102396.55821879323</v>
          </cell>
          <cell r="P273">
            <v>118244.92148526334</v>
          </cell>
          <cell r="Q273">
            <v>98875.588797758508</v>
          </cell>
          <cell r="R273">
            <v>102393.45578447019</v>
          </cell>
          <cell r="S273">
            <v>75782.612195725742</v>
          </cell>
          <cell r="T273">
            <v>77981.321043130534</v>
          </cell>
          <cell r="U273">
            <v>86632.456528627648</v>
          </cell>
          <cell r="V273">
            <v>85479.74281596097</v>
          </cell>
          <cell r="W273">
            <v>89119.708869576774</v>
          </cell>
          <cell r="X273">
            <v>107042.87076153858</v>
          </cell>
          <cell r="Y273">
            <v>107367.02489627787</v>
          </cell>
          <cell r="Z273">
            <v>108723.11035884824</v>
          </cell>
          <cell r="AA273">
            <v>1909504.7941630101</v>
          </cell>
        </row>
        <row r="274">
          <cell r="B274" t="str">
            <v>2.1.  OPERACIONAIS     (2.1.1.+ ... + 2.1.8)</v>
          </cell>
          <cell r="G274">
            <v>36480.49192594648</v>
          </cell>
          <cell r="H274">
            <v>38111.583930577268</v>
          </cell>
          <cell r="I274">
            <v>40177.98135082503</v>
          </cell>
          <cell r="J274">
            <v>40897.671625498209</v>
          </cell>
          <cell r="K274">
            <v>41898.362147141059</v>
          </cell>
          <cell r="L274">
            <v>43058.934100609324</v>
          </cell>
          <cell r="M274">
            <v>45381.407175230037</v>
          </cell>
          <cell r="N274">
            <v>45630.117516237784</v>
          </cell>
          <cell r="O274">
            <v>46051.345687705289</v>
          </cell>
          <cell r="P274">
            <v>46360.275941534972</v>
          </cell>
          <cell r="Q274">
            <v>46643.792767141967</v>
          </cell>
          <cell r="R274">
            <v>46948.668948969782</v>
          </cell>
          <cell r="S274">
            <v>47275.835494597239</v>
          </cell>
          <cell r="T274">
            <v>47613.205803277699</v>
          </cell>
          <cell r="U274">
            <v>48015.744449331032</v>
          </cell>
          <cell r="V274">
            <v>48478.86269095094</v>
          </cell>
          <cell r="W274">
            <v>48944.613345686652</v>
          </cell>
          <cell r="X274">
            <v>49276.141655535437</v>
          </cell>
          <cell r="Y274">
            <v>49692.785912655359</v>
          </cell>
          <cell r="Z274">
            <v>50149.080980905142</v>
          </cell>
          <cell r="AA274">
            <v>907086.90345035656</v>
          </cell>
        </row>
        <row r="275">
          <cell r="B275" t="str">
            <v xml:space="preserve">2.1.1.  Pessoal / Administradores   </v>
          </cell>
          <cell r="G275">
            <v>13860.079999999998</v>
          </cell>
          <cell r="H275">
            <v>18033.05</v>
          </cell>
          <cell r="I275">
            <v>18505.14</v>
          </cell>
          <cell r="J275">
            <v>18658.769999999997</v>
          </cell>
          <cell r="K275">
            <v>18674.46</v>
          </cell>
          <cell r="L275">
            <v>18658.71</v>
          </cell>
          <cell r="M275">
            <v>18603.21</v>
          </cell>
          <cell r="N275">
            <v>18603.21</v>
          </cell>
          <cell r="O275">
            <v>18603.21</v>
          </cell>
          <cell r="P275">
            <v>18533.84</v>
          </cell>
          <cell r="Q275">
            <v>18533.84</v>
          </cell>
          <cell r="R275">
            <v>18533.84</v>
          </cell>
          <cell r="S275">
            <v>18464.47</v>
          </cell>
          <cell r="T275">
            <v>18395.09</v>
          </cell>
          <cell r="U275">
            <v>18339.599999999999</v>
          </cell>
          <cell r="V275">
            <v>18339.599999999999</v>
          </cell>
          <cell r="W275">
            <v>18339.599999999999</v>
          </cell>
          <cell r="X275">
            <v>18214.73</v>
          </cell>
          <cell r="Y275">
            <v>18214.73</v>
          </cell>
          <cell r="Z275">
            <v>18214.73</v>
          </cell>
          <cell r="AA275">
            <v>364323.90999999986</v>
          </cell>
        </row>
        <row r="276">
          <cell r="B276" t="str">
            <v xml:space="preserve">2.1.2.  Conservação de Rotina  </v>
          </cell>
          <cell r="G276">
            <v>12695.07</v>
          </cell>
          <cell r="H276">
            <v>7548</v>
          </cell>
          <cell r="I276">
            <v>7856.04</v>
          </cell>
          <cell r="J276">
            <v>8367.57</v>
          </cell>
          <cell r="K276">
            <v>9119.33</v>
          </cell>
          <cell r="L276">
            <v>9186.85</v>
          </cell>
          <cell r="M276">
            <v>9212.3000000000011</v>
          </cell>
          <cell r="N276">
            <v>9219.2999999999993</v>
          </cell>
          <cell r="O276">
            <v>9274.65</v>
          </cell>
          <cell r="P276">
            <v>9274.65</v>
          </cell>
          <cell r="Q276">
            <v>9274.65</v>
          </cell>
          <cell r="R276">
            <v>9274.65</v>
          </cell>
          <cell r="S276">
            <v>9274.65</v>
          </cell>
          <cell r="T276">
            <v>9274.65</v>
          </cell>
          <cell r="U276">
            <v>9274.65</v>
          </cell>
          <cell r="V276">
            <v>9274.65</v>
          </cell>
          <cell r="W276">
            <v>9274.65</v>
          </cell>
          <cell r="X276">
            <v>9274.65</v>
          </cell>
          <cell r="Y276">
            <v>9274.65</v>
          </cell>
          <cell r="Z276">
            <v>9274.65</v>
          </cell>
          <cell r="AA276">
            <v>184500.25999999995</v>
          </cell>
        </row>
        <row r="277">
          <cell r="B277" t="str">
            <v xml:space="preserve">2.1.3.  Consumo   </v>
          </cell>
          <cell r="G277">
            <v>1504.99</v>
          </cell>
          <cell r="H277">
            <v>981.02999999999986</v>
          </cell>
          <cell r="I277">
            <v>1026.74</v>
          </cell>
          <cell r="J277">
            <v>1019.6</v>
          </cell>
          <cell r="K277">
            <v>998.18000000000006</v>
          </cell>
          <cell r="L277">
            <v>1002.46</v>
          </cell>
          <cell r="M277">
            <v>996.75</v>
          </cell>
          <cell r="N277">
            <v>996.75</v>
          </cell>
          <cell r="O277">
            <v>996.75</v>
          </cell>
          <cell r="P277">
            <v>989.6099999999999</v>
          </cell>
          <cell r="Q277">
            <v>989.6099999999999</v>
          </cell>
          <cell r="R277">
            <v>989.6099999999999</v>
          </cell>
          <cell r="S277">
            <v>982.47</v>
          </cell>
          <cell r="T277">
            <v>975.03</v>
          </cell>
          <cell r="U277">
            <v>969.6099999999999</v>
          </cell>
          <cell r="V277">
            <v>969.6099999999999</v>
          </cell>
          <cell r="W277">
            <v>969.6099999999999</v>
          </cell>
          <cell r="X277">
            <v>956.76</v>
          </cell>
          <cell r="Y277">
            <v>956.76</v>
          </cell>
          <cell r="Z277">
            <v>956.76</v>
          </cell>
          <cell r="AA277">
            <v>20228.689999999999</v>
          </cell>
        </row>
        <row r="278">
          <cell r="B278" t="str">
            <v>2.1.4.  Transportes</v>
          </cell>
          <cell r="G278">
            <v>900.4</v>
          </cell>
          <cell r="H278">
            <v>1434.83</v>
          </cell>
          <cell r="I278">
            <v>1492.56</v>
          </cell>
          <cell r="J278">
            <v>1492.56</v>
          </cell>
          <cell r="K278">
            <v>1492.56</v>
          </cell>
          <cell r="L278">
            <v>1492.56</v>
          </cell>
          <cell r="M278">
            <v>1492.56</v>
          </cell>
          <cell r="N278">
            <v>1492.56</v>
          </cell>
          <cell r="O278">
            <v>1492.56</v>
          </cell>
          <cell r="P278">
            <v>1492.56</v>
          </cell>
          <cell r="Q278">
            <v>1492.56</v>
          </cell>
          <cell r="R278">
            <v>1492.56</v>
          </cell>
          <cell r="S278">
            <v>1492.56</v>
          </cell>
          <cell r="T278">
            <v>1492.56</v>
          </cell>
          <cell r="U278">
            <v>1492.56</v>
          </cell>
          <cell r="V278">
            <v>1492.56</v>
          </cell>
          <cell r="W278">
            <v>1492.56</v>
          </cell>
          <cell r="X278">
            <v>1492.56</v>
          </cell>
          <cell r="Y278">
            <v>1492.56</v>
          </cell>
          <cell r="Z278">
            <v>1492.56</v>
          </cell>
          <cell r="AA278">
            <v>29201.310000000009</v>
          </cell>
        </row>
        <row r="279">
          <cell r="B279" t="str">
            <v>2.1.5.  Diversas</v>
          </cell>
          <cell r="G279">
            <v>1741</v>
          </cell>
          <cell r="H279">
            <v>1741</v>
          </cell>
          <cell r="I279">
            <v>1741</v>
          </cell>
          <cell r="J279">
            <v>1741</v>
          </cell>
          <cell r="K279">
            <v>1741</v>
          </cell>
          <cell r="L279">
            <v>1741</v>
          </cell>
          <cell r="M279">
            <v>1741</v>
          </cell>
          <cell r="N279">
            <v>1741</v>
          </cell>
          <cell r="O279">
            <v>1741</v>
          </cell>
          <cell r="P279">
            <v>1741</v>
          </cell>
          <cell r="Q279">
            <v>1741</v>
          </cell>
          <cell r="R279">
            <v>1741</v>
          </cell>
          <cell r="S279">
            <v>1741</v>
          </cell>
          <cell r="T279">
            <v>1741</v>
          </cell>
          <cell r="U279">
            <v>1741</v>
          </cell>
          <cell r="V279">
            <v>1741</v>
          </cell>
          <cell r="W279">
            <v>1741</v>
          </cell>
          <cell r="X279">
            <v>1741</v>
          </cell>
          <cell r="Y279">
            <v>1741</v>
          </cell>
          <cell r="Z279">
            <v>1741</v>
          </cell>
          <cell r="AA279">
            <v>34820</v>
          </cell>
        </row>
        <row r="280">
          <cell r="B280" t="str">
            <v>2.1.6.  Tributos s/ Faturamento</v>
          </cell>
          <cell r="G280">
            <v>2068.2884213188067</v>
          </cell>
          <cell r="H280">
            <v>4768.1247784786565</v>
          </cell>
          <cell r="I280">
            <v>6050.860862755465</v>
          </cell>
          <cell r="J280">
            <v>6176.1185899577085</v>
          </cell>
          <cell r="K280">
            <v>6501.0397641296022</v>
          </cell>
          <cell r="L280">
            <v>7643.3200701269307</v>
          </cell>
          <cell r="M280">
            <v>10053.697844747634</v>
          </cell>
          <cell r="N280">
            <v>10560.355056903738</v>
          </cell>
          <cell r="O280">
            <v>10957.380828371246</v>
          </cell>
          <cell r="P280">
            <v>11371.533082200935</v>
          </cell>
          <cell r="Q280">
            <v>11684.761907807926</v>
          </cell>
          <cell r="R280">
            <v>12018.35008963574</v>
          </cell>
          <cell r="S280">
            <v>12450.738635263191</v>
          </cell>
          <cell r="T280">
            <v>12892.640943943661</v>
          </cell>
          <cell r="U280">
            <v>13385.801589996987</v>
          </cell>
          <cell r="V280">
            <v>13877.631831616896</v>
          </cell>
          <cell r="W280">
            <v>14372.094486352606</v>
          </cell>
          <cell r="X280">
            <v>14870.054796201397</v>
          </cell>
          <cell r="Y280">
            <v>15315.411053321317</v>
          </cell>
          <cell r="Z280">
            <v>15800.4181215711</v>
          </cell>
          <cell r="AA280">
            <v>212818.62275470159</v>
          </cell>
        </row>
        <row r="281">
          <cell r="B281" t="str">
            <v>2.1.7.  Seguros</v>
          </cell>
          <cell r="G281">
            <v>1108.6094471276722</v>
          </cell>
          <cell r="H281">
            <v>1135.2353945986172</v>
          </cell>
          <cell r="I281">
            <v>1161.8613420695624</v>
          </cell>
          <cell r="J281">
            <v>1188.4872895405076</v>
          </cell>
          <cell r="K281">
            <v>1215.1132370114528</v>
          </cell>
          <cell r="L281">
            <v>1241.7391844823981</v>
          </cell>
          <cell r="M281">
            <v>1241.7391844823981</v>
          </cell>
          <cell r="N281">
            <v>1037.8076133340453</v>
          </cell>
          <cell r="O281">
            <v>1037.8076133340453</v>
          </cell>
          <cell r="P281">
            <v>1037.8076133340453</v>
          </cell>
          <cell r="Q281">
            <v>1037.8076133340453</v>
          </cell>
          <cell r="R281">
            <v>1037.8076133340453</v>
          </cell>
          <cell r="S281">
            <v>1037.8076133340453</v>
          </cell>
          <cell r="T281">
            <v>1037.8076133340453</v>
          </cell>
          <cell r="U281">
            <v>1037.8076133340453</v>
          </cell>
          <cell r="V281">
            <v>1037.8076133340453</v>
          </cell>
          <cell r="W281">
            <v>1037.8076133340453</v>
          </cell>
          <cell r="X281">
            <v>1037.8076133340453</v>
          </cell>
          <cell r="Y281">
            <v>1037.8076133340453</v>
          </cell>
          <cell r="Z281">
            <v>1037.8076133340453</v>
          </cell>
          <cell r="AA281">
            <v>21784.284052655192</v>
          </cell>
        </row>
        <row r="282">
          <cell r="B282" t="str">
            <v xml:space="preserve">2.1.8.  Garantias </v>
          </cell>
          <cell r="G282">
            <v>2602.0540575</v>
          </cell>
          <cell r="H282">
            <v>2470.3137575000001</v>
          </cell>
          <cell r="I282">
            <v>2343.7791459999999</v>
          </cell>
          <cell r="J282">
            <v>2253.5657460000002</v>
          </cell>
          <cell r="K282">
            <v>2156.6791460000004</v>
          </cell>
          <cell r="L282">
            <v>2092.2948459999998</v>
          </cell>
          <cell r="M282">
            <v>2040.1501460000002</v>
          </cell>
          <cell r="N282">
            <v>1979.1348460000002</v>
          </cell>
          <cell r="O282">
            <v>1947.9872460000001</v>
          </cell>
          <cell r="P282">
            <v>1919.2752459999999</v>
          </cell>
          <cell r="Q282">
            <v>1889.5632459999999</v>
          </cell>
          <cell r="R282">
            <v>1860.8512459999999</v>
          </cell>
          <cell r="S282">
            <v>1832.139246</v>
          </cell>
          <cell r="T282">
            <v>1804.427246</v>
          </cell>
          <cell r="U282">
            <v>1774.715246</v>
          </cell>
          <cell r="V282">
            <v>1746.003246</v>
          </cell>
          <cell r="W282">
            <v>1717.291246</v>
          </cell>
          <cell r="X282">
            <v>1688.579246</v>
          </cell>
          <cell r="Y282">
            <v>1659.867246</v>
          </cell>
          <cell r="Z282">
            <v>1631.155246</v>
          </cell>
          <cell r="AA282">
            <v>39409.826643</v>
          </cell>
        </row>
        <row r="283">
          <cell r="B283" t="str">
            <v>2.2.  INVESTIMENTOS / IMOBILIZADO     (2.2.1.+ ... + 2.2.7)</v>
          </cell>
          <cell r="G283">
            <v>23241.86</v>
          </cell>
          <cell r="H283">
            <v>52268.719999999994</v>
          </cell>
          <cell r="I283">
            <v>43875.619999999995</v>
          </cell>
          <cell r="J283">
            <v>38373.089999999997</v>
          </cell>
          <cell r="K283">
            <v>40735.42</v>
          </cell>
          <cell r="L283">
            <v>19775.599999999999</v>
          </cell>
          <cell r="M283">
            <v>24936.399999999998</v>
          </cell>
          <cell r="N283">
            <v>27799.289999999997</v>
          </cell>
          <cell r="O283">
            <v>34458.879999999997</v>
          </cell>
          <cell r="P283">
            <v>49283.41</v>
          </cell>
          <cell r="Q283">
            <v>29631.149999999998</v>
          </cell>
          <cell r="R283">
            <v>31747</v>
          </cell>
          <cell r="S283">
            <v>2195.5800000000004</v>
          </cell>
          <cell r="T283">
            <v>1434.1299999999999</v>
          </cell>
          <cell r="U283">
            <v>6355.68</v>
          </cell>
          <cell r="V283">
            <v>1839.6299999999999</v>
          </cell>
          <cell r="W283">
            <v>2273.1800000000007</v>
          </cell>
          <cell r="X283">
            <v>19080.43</v>
          </cell>
          <cell r="Y283">
            <v>19958.82</v>
          </cell>
          <cell r="Z283">
            <v>25971.27</v>
          </cell>
          <cell r="AA283">
            <v>495235.16</v>
          </cell>
        </row>
        <row r="284">
          <cell r="B284" t="str">
            <v xml:space="preserve">2.2.1.  Ampliação Principal </v>
          </cell>
          <cell r="G284">
            <v>2807.22</v>
          </cell>
          <cell r="H284">
            <v>3763.21</v>
          </cell>
          <cell r="I284">
            <v>10309.209999999999</v>
          </cell>
          <cell r="J284">
            <v>6884.38</v>
          </cell>
          <cell r="K284">
            <v>4257.08</v>
          </cell>
          <cell r="L284">
            <v>3577.08</v>
          </cell>
          <cell r="M284">
            <v>3662.8599999999992</v>
          </cell>
          <cell r="N284">
            <v>10448.369999999999</v>
          </cell>
          <cell r="O284">
            <v>15704.349999999997</v>
          </cell>
          <cell r="P284">
            <v>15696.050000000001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77109.81</v>
          </cell>
        </row>
        <row r="285">
          <cell r="B285" t="str">
            <v>2.2.2.  Demais Obras de Ampliação/Melhoramentos</v>
          </cell>
          <cell r="G285">
            <v>10101.64</v>
          </cell>
          <cell r="H285">
            <v>18698.739999999994</v>
          </cell>
          <cell r="I285">
            <v>17203.8</v>
          </cell>
          <cell r="J285">
            <v>16500.919999999998</v>
          </cell>
          <cell r="K285">
            <v>5498.6399999999994</v>
          </cell>
          <cell r="L285">
            <v>8399.9799999999977</v>
          </cell>
          <cell r="M285">
            <v>14776.71</v>
          </cell>
          <cell r="N285">
            <v>14330.779999999999</v>
          </cell>
          <cell r="O285">
            <v>16720.28</v>
          </cell>
          <cell r="P285">
            <v>5385.16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1505.54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129122.18999999999</v>
          </cell>
        </row>
        <row r="286">
          <cell r="B286" t="str">
            <v xml:space="preserve">2.2.3.  Equipamentos, Veiculos e Sist. Controle </v>
          </cell>
          <cell r="G286">
            <v>7183</v>
          </cell>
          <cell r="H286">
            <v>7376</v>
          </cell>
          <cell r="I286">
            <v>609.29999999999995</v>
          </cell>
          <cell r="J286">
            <v>1354.3999999999996</v>
          </cell>
          <cell r="K286">
            <v>15259.49</v>
          </cell>
          <cell r="L286">
            <v>3253.4</v>
          </cell>
          <cell r="M286">
            <v>4451.66</v>
          </cell>
          <cell r="N286">
            <v>1274.3</v>
          </cell>
          <cell r="O286">
            <v>1088.4000000000001</v>
          </cell>
          <cell r="P286">
            <v>836.79999999999927</v>
          </cell>
          <cell r="Q286">
            <v>5888.23</v>
          </cell>
          <cell r="R286">
            <v>739.3</v>
          </cell>
          <cell r="S286">
            <v>1315.9</v>
          </cell>
          <cell r="T286">
            <v>609.29999999999995</v>
          </cell>
          <cell r="U286">
            <v>4001.44</v>
          </cell>
          <cell r="V286">
            <v>930.8</v>
          </cell>
          <cell r="W286">
            <v>1088.4000000000001</v>
          </cell>
          <cell r="X286">
            <v>609.29999999999995</v>
          </cell>
          <cell r="Y286">
            <v>836.8</v>
          </cell>
          <cell r="Z286">
            <v>609.29999999999995</v>
          </cell>
          <cell r="AA286">
            <v>59315.520000000019</v>
          </cell>
        </row>
        <row r="287">
          <cell r="B287" t="str">
            <v>2.2.4.  Desapropriações</v>
          </cell>
          <cell r="G287">
            <v>0</v>
          </cell>
          <cell r="H287">
            <v>0</v>
          </cell>
          <cell r="I287">
            <v>0</v>
          </cell>
          <cell r="J287">
            <v>1398</v>
          </cell>
          <cell r="K287">
            <v>1398</v>
          </cell>
          <cell r="L287">
            <v>1398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4194</v>
          </cell>
        </row>
        <row r="288">
          <cell r="B288" t="str">
            <v xml:space="preserve">2.2.5.  Conservação Especial </v>
          </cell>
          <cell r="G288">
            <v>3149.9999999999991</v>
          </cell>
          <cell r="H288">
            <v>22430.77</v>
          </cell>
          <cell r="I288">
            <v>15753.310000000001</v>
          </cell>
          <cell r="J288">
            <v>12235.39</v>
          </cell>
          <cell r="K288">
            <v>14322.21</v>
          </cell>
          <cell r="L288">
            <v>3147.1400000000003</v>
          </cell>
          <cell r="M288">
            <v>2045.1699999999998</v>
          </cell>
          <cell r="N288">
            <v>1745.8400000000001</v>
          </cell>
          <cell r="O288">
            <v>945.85000000000036</v>
          </cell>
          <cell r="P288">
            <v>27365.4</v>
          </cell>
          <cell r="Q288">
            <v>23742.92</v>
          </cell>
          <cell r="R288">
            <v>31007.7</v>
          </cell>
          <cell r="S288">
            <v>879.68000000000029</v>
          </cell>
          <cell r="T288">
            <v>824.82999999999993</v>
          </cell>
          <cell r="U288">
            <v>848.70000000000073</v>
          </cell>
          <cell r="V288">
            <v>908.82999999999993</v>
          </cell>
          <cell r="W288">
            <v>1184.7800000000007</v>
          </cell>
          <cell r="X288">
            <v>18471.13</v>
          </cell>
          <cell r="Y288">
            <v>19122.02</v>
          </cell>
          <cell r="Z288">
            <v>25361.97</v>
          </cell>
          <cell r="AA288">
            <v>225493.63999999996</v>
          </cell>
        </row>
        <row r="289">
          <cell r="B289" t="str">
            <v>2.2.6.  Contratos Sub-rogados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B290" t="str">
            <v xml:space="preserve">2.2.7.  Indenizações 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B291" t="str">
            <v>2.3.  DIREITO DE CONCESSÃO     (2.3.1.+ ... + 2.3.2)</v>
          </cell>
          <cell r="G291">
            <v>12170.28379050138</v>
          </cell>
          <cell r="H291">
            <v>8397.941959513324</v>
          </cell>
          <cell r="I291">
            <v>8558.2008525036035</v>
          </cell>
          <cell r="J291">
            <v>8649.5924452550753</v>
          </cell>
          <cell r="K291">
            <v>8741.030453923875</v>
          </cell>
          <cell r="L291">
            <v>8616.0100531222379</v>
          </cell>
          <cell r="M291">
            <v>8977.508512249573</v>
          </cell>
          <cell r="N291">
            <v>9126.9347813917648</v>
          </cell>
          <cell r="O291">
            <v>9220.2858054536009</v>
          </cell>
          <cell r="P291">
            <v>9313.7348061571192</v>
          </cell>
          <cell r="Q291">
            <v>9407.0561749215922</v>
          </cell>
          <cell r="R291">
            <v>9500.5395480942443</v>
          </cell>
          <cell r="S291">
            <v>9593.7291287545031</v>
          </cell>
          <cell r="T291">
            <v>9687.4097791471922</v>
          </cell>
          <cell r="U291">
            <v>9780.6959779651188</v>
          </cell>
          <cell r="V291">
            <v>9874.1524931352942</v>
          </cell>
          <cell r="W291">
            <v>9967.6812492379759</v>
          </cell>
          <cell r="X291">
            <v>10061.081000913964</v>
          </cell>
          <cell r="Y291">
            <v>10154.400483198762</v>
          </cell>
          <cell r="Z291">
            <v>10247.907328117108</v>
          </cell>
          <cell r="AA291">
            <v>190046.17662355732</v>
          </cell>
        </row>
        <row r="292">
          <cell r="B292" t="str">
            <v>2.3.1.  Valor Variável da Concessão</v>
          </cell>
          <cell r="G292">
            <v>1346.2837905013805</v>
          </cell>
          <cell r="H292">
            <v>2493.941959513324</v>
          </cell>
          <cell r="I292">
            <v>2654.2008525036031</v>
          </cell>
          <cell r="J292">
            <v>2745.5924452550753</v>
          </cell>
          <cell r="K292">
            <v>2837.0304539238741</v>
          </cell>
          <cell r="L292">
            <v>2888.9164371511401</v>
          </cell>
          <cell r="M292">
            <v>3073.508512249572</v>
          </cell>
          <cell r="N292">
            <v>3222.9347813917652</v>
          </cell>
          <cell r="O292">
            <v>3316.2858054536018</v>
          </cell>
          <cell r="P292">
            <v>3409.7348061571192</v>
          </cell>
          <cell r="Q292">
            <v>3503.0561749215913</v>
          </cell>
          <cell r="R292">
            <v>3596.5395480942439</v>
          </cell>
          <cell r="S292">
            <v>3689.7291287545027</v>
          </cell>
          <cell r="T292">
            <v>3783.4097791471927</v>
          </cell>
          <cell r="U292">
            <v>3876.6959779651188</v>
          </cell>
          <cell r="V292">
            <v>3970.1524931352938</v>
          </cell>
          <cell r="W292">
            <v>4063.6812492379768</v>
          </cell>
          <cell r="X292">
            <v>4157.081000913965</v>
          </cell>
          <cell r="Y292">
            <v>4250.4004831987622</v>
          </cell>
          <cell r="Z292">
            <v>4343.9073281171077</v>
          </cell>
          <cell r="AA292">
            <v>67223.083007586218</v>
          </cell>
        </row>
        <row r="293">
          <cell r="B293" t="str">
            <v xml:space="preserve">2.3.2.  Valor Fixo da Concessão </v>
          </cell>
          <cell r="G293">
            <v>10824</v>
          </cell>
          <cell r="H293">
            <v>5904</v>
          </cell>
          <cell r="I293">
            <v>5904</v>
          </cell>
          <cell r="J293">
            <v>5904</v>
          </cell>
          <cell r="K293">
            <v>5904</v>
          </cell>
          <cell r="L293">
            <v>5727.0936159710982</v>
          </cell>
          <cell r="M293">
            <v>5904</v>
          </cell>
          <cell r="N293">
            <v>5904</v>
          </cell>
          <cell r="O293">
            <v>5904</v>
          </cell>
          <cell r="P293">
            <v>5904</v>
          </cell>
          <cell r="Q293">
            <v>5904</v>
          </cell>
          <cell r="R293">
            <v>5904</v>
          </cell>
          <cell r="S293">
            <v>5904</v>
          </cell>
          <cell r="T293">
            <v>5904</v>
          </cell>
          <cell r="U293">
            <v>5904</v>
          </cell>
          <cell r="V293">
            <v>5904</v>
          </cell>
          <cell r="W293">
            <v>5904</v>
          </cell>
          <cell r="X293">
            <v>5904</v>
          </cell>
          <cell r="Y293">
            <v>5904</v>
          </cell>
          <cell r="Z293">
            <v>5904</v>
          </cell>
          <cell r="AA293">
            <v>122823.0936159711</v>
          </cell>
        </row>
        <row r="294">
          <cell r="B294" t="str">
            <v>2.4.  DESEMBOLSOS  SOBRE O LUCRO     (2.4.1. + 2.4.2)</v>
          </cell>
          <cell r="G294">
            <v>108.99811234029431</v>
          </cell>
          <cell r="H294">
            <v>10286.503589849261</v>
          </cell>
          <cell r="I294">
            <v>11840.851211125262</v>
          </cell>
          <cell r="J294">
            <v>10348.083824422307</v>
          </cell>
          <cell r="K294">
            <v>9381.8108249762918</v>
          </cell>
          <cell r="L294">
            <v>9615.6336897871097</v>
          </cell>
          <cell r="M294">
            <v>10442.268752007232</v>
          </cell>
          <cell r="N294">
            <v>11561.219782004955</v>
          </cell>
          <cell r="O294">
            <v>12666.04672563434</v>
          </cell>
          <cell r="P294">
            <v>13287.50073757125</v>
          </cell>
          <cell r="Q294">
            <v>13193.589855694938</v>
          </cell>
          <cell r="R294">
            <v>14197.247287406179</v>
          </cell>
          <cell r="S294">
            <v>16717.467572374004</v>
          </cell>
          <cell r="T294">
            <v>19246.575460705641</v>
          </cell>
          <cell r="U294">
            <v>22480.336101331501</v>
          </cell>
          <cell r="V294">
            <v>25287.097631874742</v>
          </cell>
          <cell r="W294">
            <v>27934.234274652154</v>
          </cell>
          <cell r="X294">
            <v>28625.218105089185</v>
          </cell>
          <cell r="Y294">
            <v>27561.018500423754</v>
          </cell>
          <cell r="Z294">
            <v>22354.852049825975</v>
          </cell>
          <cell r="AA294">
            <v>317136.55408909637</v>
          </cell>
        </row>
        <row r="295">
          <cell r="B295" t="str">
            <v xml:space="preserve">2.4.1.  Contribuição Social  </v>
          </cell>
          <cell r="G295">
            <v>26.302572688556211</v>
          </cell>
          <cell r="H295">
            <v>2443.7887490543667</v>
          </cell>
          <cell r="I295">
            <v>2932.842717848549</v>
          </cell>
          <cell r="J295">
            <v>2516.4445634963167</v>
          </cell>
          <cell r="K295">
            <v>2280.6208060548583</v>
          </cell>
          <cell r="L295">
            <v>2336.6384702514206</v>
          </cell>
          <cell r="M295">
            <v>2537.2772732138747</v>
          </cell>
          <cell r="N295">
            <v>2808.7502501830195</v>
          </cell>
          <cell r="O295">
            <v>3076.6476910628703</v>
          </cell>
          <cell r="P295">
            <v>3226.6365424415139</v>
          </cell>
          <cell r="Q295">
            <v>3203.9914801684704</v>
          </cell>
          <cell r="R295">
            <v>3447.0599484621043</v>
          </cell>
          <cell r="S295">
            <v>4058.567896333092</v>
          </cell>
          <cell r="T295">
            <v>4671.9273844134877</v>
          </cell>
          <cell r="U295">
            <v>5455.4754185046058</v>
          </cell>
          <cell r="V295">
            <v>6136.2054865150903</v>
          </cell>
          <cell r="W295">
            <v>6777.7840665823396</v>
          </cell>
          <cell r="X295">
            <v>6944.9922679004076</v>
          </cell>
          <cell r="Y295">
            <v>6687.3681213148511</v>
          </cell>
          <cell r="Z295">
            <v>5424.9035272305409</v>
          </cell>
          <cell r="AA295">
            <v>76994.225233720324</v>
          </cell>
        </row>
        <row r="296">
          <cell r="B296" t="str">
            <v xml:space="preserve">2.4.2.  Imposto de Renda  </v>
          </cell>
          <cell r="G296">
            <v>82.695539651738102</v>
          </cell>
          <cell r="H296">
            <v>7842.7148407948944</v>
          </cell>
          <cell r="I296">
            <v>8908.0084932767131</v>
          </cell>
          <cell r="J296">
            <v>7831.6392609259901</v>
          </cell>
          <cell r="K296">
            <v>7101.190018921433</v>
          </cell>
          <cell r="L296">
            <v>7278.9952195356891</v>
          </cell>
          <cell r="M296">
            <v>7904.9914787933585</v>
          </cell>
          <cell r="N296">
            <v>8752.4695318219347</v>
          </cell>
          <cell r="O296">
            <v>9589.3990345714701</v>
          </cell>
          <cell r="P296">
            <v>10060.864195129736</v>
          </cell>
          <cell r="Q296">
            <v>9989.5983755264679</v>
          </cell>
          <cell r="R296">
            <v>10750.187338944075</v>
          </cell>
          <cell r="S296">
            <v>12658.899676040912</v>
          </cell>
          <cell r="T296">
            <v>14574.648076292153</v>
          </cell>
          <cell r="U296">
            <v>17024.860682826897</v>
          </cell>
          <cell r="V296">
            <v>19150.892145359652</v>
          </cell>
          <cell r="W296">
            <v>21156.450208069815</v>
          </cell>
          <cell r="X296">
            <v>21680.225837188776</v>
          </cell>
          <cell r="Y296">
            <v>20873.650379108902</v>
          </cell>
          <cell r="Z296">
            <v>16929.948522595434</v>
          </cell>
          <cell r="AA296">
            <v>240142.32885537602</v>
          </cell>
        </row>
        <row r="297">
          <cell r="B297" t="str">
            <v>3.  SALDO DO CAIXA     (1 - 2)</v>
          </cell>
          <cell r="G297">
            <v>-27125.507478742147</v>
          </cell>
          <cell r="H297">
            <v>-25778.343634612087</v>
          </cell>
          <cell r="I297">
            <v>-12281.875720270036</v>
          </cell>
          <cell r="J297">
            <v>-5176.9637837402552</v>
          </cell>
          <cell r="K297">
            <v>-5858.4442665281967</v>
          </cell>
          <cell r="L297">
            <v>17239.105839386655</v>
          </cell>
          <cell r="M297">
            <v>16007.273988196001</v>
          </cell>
          <cell r="N297">
            <v>17841.536557844811</v>
          </cell>
          <cell r="O297">
            <v>15290.086477093893</v>
          </cell>
          <cell r="P297">
            <v>5614.4657944734208</v>
          </cell>
          <cell r="Q297">
            <v>28454.564170069207</v>
          </cell>
          <cell r="R297">
            <v>28922.183057273098</v>
          </cell>
          <cell r="S297">
            <v>62251.459971653137</v>
          </cell>
          <cell r="T297">
            <v>66994.32509092745</v>
          </cell>
          <cell r="U297">
            <v>66739.307038211191</v>
          </cell>
          <cell r="V297">
            <v>76230.526827914888</v>
          </cell>
          <cell r="W297">
            <v>81009.14254248637</v>
          </cell>
          <cell r="X297">
            <v>71599.893873230219</v>
          </cell>
          <cell r="Y297">
            <v>78350.128301186633</v>
          </cell>
          <cell r="Z297">
            <v>85133.966686353553</v>
          </cell>
          <cell r="AA297">
            <v>641456.83133240882</v>
          </cell>
        </row>
        <row r="298">
          <cell r="B298" t="str">
            <v xml:space="preserve">4. T.I.R. (Taxa Interna de Retorno) Anual do Projeto     </v>
          </cell>
          <cell r="G298">
            <v>0.20714511843103009</v>
          </cell>
        </row>
        <row r="300">
          <cell r="B300" t="str">
            <v>FLUXO DE CAIXA COM FATORES DE DESEQUILIBRIO NA EXTENSÃO DO PERIODO CONTRATUAL (MIlhares de Reais)</v>
          </cell>
        </row>
        <row r="302">
          <cell r="B302" t="str">
            <v>DISCRIMINAÇÃO</v>
          </cell>
          <cell r="G302">
            <v>21</v>
          </cell>
          <cell r="H302">
            <v>22</v>
          </cell>
          <cell r="I302">
            <v>23</v>
          </cell>
          <cell r="J302">
            <v>24</v>
          </cell>
          <cell r="K302">
            <v>25</v>
          </cell>
          <cell r="L302">
            <v>26</v>
          </cell>
          <cell r="M302">
            <v>27</v>
          </cell>
          <cell r="N302">
            <v>28</v>
          </cell>
          <cell r="O302">
            <v>29</v>
          </cell>
          <cell r="P302">
            <v>30</v>
          </cell>
          <cell r="Q302">
            <v>31</v>
          </cell>
          <cell r="R302">
            <v>32</v>
          </cell>
          <cell r="S302">
            <v>33</v>
          </cell>
          <cell r="T302">
            <v>34</v>
          </cell>
          <cell r="U302">
            <v>35</v>
          </cell>
          <cell r="V302">
            <v>36</v>
          </cell>
          <cell r="W302">
            <v>37</v>
          </cell>
          <cell r="X302">
            <v>38</v>
          </cell>
          <cell r="Y302">
            <v>39</v>
          </cell>
          <cell r="Z302">
            <v>40</v>
          </cell>
          <cell r="AA302" t="str">
            <v>TOTAL</v>
          </cell>
        </row>
        <row r="303">
          <cell r="B303" t="str">
            <v xml:space="preserve">1.  INGRESSOS     (1.1.) </v>
          </cell>
          <cell r="G303">
            <v>157776.52785000001</v>
          </cell>
          <cell r="H303">
            <v>162509.82368550001</v>
          </cell>
          <cell r="I303">
            <v>167385.11839606502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487671.46993156511</v>
          </cell>
        </row>
        <row r="304">
          <cell r="B304" t="str">
            <v>1.1.  RECEITAS     (1.1.1.+ ... + 1.1.4)</v>
          </cell>
          <cell r="G304">
            <v>157776.52785000001</v>
          </cell>
          <cell r="H304">
            <v>162509.82368550001</v>
          </cell>
          <cell r="I304">
            <v>167385.11839606502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487671.46993156511</v>
          </cell>
        </row>
        <row r="305">
          <cell r="B305" t="str">
            <v>1.1.1   Receitas de Pedágio</v>
          </cell>
          <cell r="G305">
            <v>156991.57</v>
          </cell>
          <cell r="H305">
            <v>161701.31710000001</v>
          </cell>
          <cell r="I305">
            <v>166552.35661300001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485245.24371300009</v>
          </cell>
        </row>
        <row r="306">
          <cell r="B306" t="str">
            <v>1.1.2   Outras Receitas Operacionais</v>
          </cell>
          <cell r="G306">
            <v>784.95785000000001</v>
          </cell>
          <cell r="H306">
            <v>808.50658550000014</v>
          </cell>
          <cell r="I306">
            <v>832.76178306500003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2426.2262185650002</v>
          </cell>
        </row>
        <row r="307">
          <cell r="B307" t="str">
            <v>1.1.3   Receitas Não Operacionais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08">
          <cell r="B308" t="str">
            <v xml:space="preserve">1.1.4   Receitas Financeiras 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</row>
        <row r="309">
          <cell r="B309" t="str">
            <v>2.  DESEMBOLSOS     (2.1.+ ... + 2.4)</v>
          </cell>
          <cell r="G309">
            <v>86719.851047034215</v>
          </cell>
          <cell r="H309">
            <v>88652.970529923943</v>
          </cell>
          <cell r="I309">
            <v>90644.083597300341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266016.90517425851</v>
          </cell>
        </row>
        <row r="310">
          <cell r="B310" t="str">
            <v>2.1.  OPERACIONAIS     (2.1.1.+ ... + 2.1.8)</v>
          </cell>
          <cell r="G310">
            <v>47024.311413058516</v>
          </cell>
          <cell r="H310">
            <v>47436.240683030417</v>
          </cell>
          <cell r="I310">
            <v>47860.527831101463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142321.07992719044</v>
          </cell>
        </row>
        <row r="311">
          <cell r="B311" t="str">
            <v xml:space="preserve">2.1.1.  Pessoal / Administradores   </v>
          </cell>
          <cell r="G311">
            <v>18214.73</v>
          </cell>
          <cell r="H311">
            <v>18214.73</v>
          </cell>
          <cell r="I311">
            <v>18214.73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54644.19</v>
          </cell>
        </row>
        <row r="312">
          <cell r="B312" t="str">
            <v xml:space="preserve">2.1.2.  Conservação de Rotina  </v>
          </cell>
          <cell r="G312">
            <v>9274.65</v>
          </cell>
          <cell r="H312">
            <v>9274.65</v>
          </cell>
          <cell r="I312">
            <v>9274.65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27823.949999999997</v>
          </cell>
        </row>
        <row r="313">
          <cell r="B313" t="str">
            <v xml:space="preserve">2.1.3.  Consumo   </v>
          </cell>
          <cell r="G313">
            <v>956.76</v>
          </cell>
          <cell r="H313">
            <v>956.76</v>
          </cell>
          <cell r="I313">
            <v>956.76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2870.2799999999997</v>
          </cell>
        </row>
        <row r="314">
          <cell r="B314" t="str">
            <v>2.1.4.  Transportes</v>
          </cell>
          <cell r="G314">
            <v>1492.56</v>
          </cell>
          <cell r="H314">
            <v>1492.56</v>
          </cell>
          <cell r="I314">
            <v>1492.56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4477.68</v>
          </cell>
        </row>
        <row r="315">
          <cell r="B315" t="str">
            <v>2.1.5.  Diversas</v>
          </cell>
          <cell r="G315">
            <v>1741</v>
          </cell>
          <cell r="H315">
            <v>1741</v>
          </cell>
          <cell r="I315">
            <v>1741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5223</v>
          </cell>
        </row>
        <row r="316">
          <cell r="B316" t="str">
            <v>2.1.6.  Tributos s/ Faturamento</v>
          </cell>
          <cell r="G316">
            <v>13647.669659024999</v>
          </cell>
          <cell r="H316">
            <v>14057.09974879575</v>
          </cell>
          <cell r="I316">
            <v>14478.812741259626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42183.582149080379</v>
          </cell>
        </row>
        <row r="317">
          <cell r="B317" t="str">
            <v>2.1.7.  Seguros</v>
          </cell>
          <cell r="G317">
            <v>1037.8076133340453</v>
          </cell>
          <cell r="H317">
            <v>1037.8076133340453</v>
          </cell>
          <cell r="I317">
            <v>1037.8076133340453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3113.4228400021357</v>
          </cell>
        </row>
        <row r="318">
          <cell r="B318" t="str">
            <v xml:space="preserve">2.1.8.  Garantias </v>
          </cell>
          <cell r="G318">
            <v>659.13414069947919</v>
          </cell>
          <cell r="H318">
            <v>661.63332090062318</v>
          </cell>
          <cell r="I318">
            <v>664.20747650780152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1984.9749381079037</v>
          </cell>
        </row>
        <row r="319">
          <cell r="B319" t="str">
            <v>2.2.  INVESTIMENTOS / IMOBILIZADO     (2.2.1.+ ... + 2.2.7)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B320" t="str">
            <v xml:space="preserve">2.2.1.  Ampliação Principal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B321" t="str">
            <v>2.2.2.  Demais Obras de Ampliação/Melhoramentos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B322" t="str">
            <v xml:space="preserve">2.2.3.  Equipamentos, Veiculos e Sist. Controle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B323" t="str">
            <v>2.2.4.  Desapropriações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B324" t="str">
            <v xml:space="preserve">2.2.5.  Conservação Especial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B325" t="str">
            <v>2.2.6.  Contratos Sub-rogados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B326" t="str">
            <v xml:space="preserve">2.2.7.  Indenizações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B327" t="str">
            <v>2.3.  DIREITO DE CONCESSÃO     (2.3.1.+ ... + 2.3.2)</v>
          </cell>
          <cell r="G327">
            <v>4733.2958355000001</v>
          </cell>
          <cell r="H327">
            <v>4875.2947105650001</v>
          </cell>
          <cell r="I327">
            <v>5021.5535518819506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14630.14409794695</v>
          </cell>
        </row>
        <row r="328">
          <cell r="B328" t="str">
            <v>2.3.1.  Valor Variável da Concessão</v>
          </cell>
          <cell r="G328">
            <v>4733.2958355000001</v>
          </cell>
          <cell r="H328">
            <v>4875.2947105650001</v>
          </cell>
          <cell r="I328">
            <v>5021.5535518819506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14630.14409794695</v>
          </cell>
        </row>
        <row r="329">
          <cell r="B329" t="str">
            <v xml:space="preserve">2.3.2.  Valor Fixo da Concessão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B330" t="str">
            <v>2.4.  DESEMBOLSOS  SOBRE O LUCRO     (2.4.1. + 2.4.2)</v>
          </cell>
          <cell r="G330">
            <v>34962.243798475698</v>
          </cell>
          <cell r="H330">
            <v>36341.435136328524</v>
          </cell>
          <cell r="I330">
            <v>37762.002214316926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109065.68114912114</v>
          </cell>
        </row>
        <row r="331">
          <cell r="B331" t="str">
            <v xml:space="preserve">2.4.1.  Contribuição Social  </v>
          </cell>
          <cell r="G331">
            <v>8481.5136481153204</v>
          </cell>
          <cell r="H331">
            <v>8815.8630633523699</v>
          </cell>
          <cell r="I331">
            <v>9160.2429610465279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26457.619672514214</v>
          </cell>
        </row>
        <row r="332">
          <cell r="B332" t="str">
            <v xml:space="preserve">2.4.2.  Imposto de Renda  </v>
          </cell>
          <cell r="G332">
            <v>26480.730150360374</v>
          </cell>
          <cell r="H332">
            <v>27525.572072976152</v>
          </cell>
          <cell r="I332">
            <v>28601.7592532704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82608.061476606934</v>
          </cell>
        </row>
        <row r="333">
          <cell r="B333" t="str">
            <v>3.  SALDO DO CAIXA     (1 - 2)</v>
          </cell>
          <cell r="G333">
            <v>71056.676802965798</v>
          </cell>
          <cell r="H333">
            <v>73856.853155576071</v>
          </cell>
          <cell r="I333">
            <v>76741.034798764682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221654.56475730659</v>
          </cell>
        </row>
        <row r="334">
          <cell r="B334" t="str">
            <v xml:space="preserve">4. T.I.R. (Taxa Interna de Retorno) Anual do Projeto     </v>
          </cell>
          <cell r="G334">
            <v>0.2144305147714714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RELATA VÉIO"/>
      <sheetName val="ORIGINAL"/>
      <sheetName val="Equipamentos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F22"/>
      <sheetName val="F23"/>
      <sheetName val="F24"/>
      <sheetName val="F25"/>
      <sheetName val="Comparativo de Mercado "/>
      <sheetName val="Capa Simulador"/>
      <sheetName val="FLUXO + DRE  Original 20 anos"/>
      <sheetName val="Fatores 20 anos"/>
      <sheetName val="Prorrogação Fluxo 25 a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4">
          <cell r="F54" t="str">
            <v>ESTUDO DO REEQUILÍBRIO ECONÔMICO-FINANCEIRO</v>
          </cell>
        </row>
        <row r="55">
          <cell r="F55" t="str">
            <v>DA CONCESSIONÁRIA VIAOESTE</v>
          </cell>
        </row>
        <row r="56">
          <cell r="F56" t="str">
            <v>Versão: A-001 - outubro/2006</v>
          </cell>
        </row>
        <row r="57">
          <cell r="F57" t="str">
            <v>Valores a Preço de: julho/1997</v>
          </cell>
        </row>
        <row r="64">
          <cell r="B64" t="str">
            <v>RESUMO DOS DESEQUILIBRIOS NO CONTRATO EM VPL (Milhares de Reais)</v>
          </cell>
        </row>
        <row r="66">
          <cell r="B66" t="str">
            <v>FATOR</v>
          </cell>
          <cell r="C66" t="str">
            <v>DISCRIMINAÇÃO</v>
          </cell>
          <cell r="G66" t="str">
            <v>VPL (a)</v>
          </cell>
          <cell r="H66">
            <v>9</v>
          </cell>
          <cell r="I66" t="str">
            <v>TIR (b)</v>
          </cell>
        </row>
        <row r="67">
          <cell r="B67" t="str">
            <v>FATOR 1</v>
          </cell>
          <cell r="C67" t="str">
            <v>1ª Adequação - Investimentos</v>
          </cell>
          <cell r="G67">
            <v>25733.44526868036</v>
          </cell>
          <cell r="H67">
            <v>126225.66413471791</v>
          </cell>
          <cell r="I67">
            <v>0.20939254423031073</v>
          </cell>
        </row>
        <row r="68">
          <cell r="B68" t="str">
            <v>FATOR 2</v>
          </cell>
          <cell r="C68" t="str">
            <v>3ª Adequação - Investimentos</v>
          </cell>
          <cell r="G68">
            <v>1778.4553827698655</v>
          </cell>
          <cell r="H68">
            <v>8723.5389385388025</v>
          </cell>
          <cell r="I68">
            <v>0.19430100682593032</v>
          </cell>
        </row>
        <row r="69">
          <cell r="B69" t="str">
            <v>FATOR 3</v>
          </cell>
          <cell r="C69" t="str">
            <v>DIFERENÇA DE RECEITA DA SP-270</v>
          </cell>
          <cell r="G69">
            <v>-2965.2502231429698</v>
          </cell>
          <cell r="H69">
            <v>-14544.911294772615</v>
          </cell>
          <cell r="I69">
            <v>0.19164958126844359</v>
          </cell>
        </row>
        <row r="70">
          <cell r="B70" t="str">
            <v>FATOR 4</v>
          </cell>
          <cell r="C70" t="str">
            <v>DIFERENÇA DE RECEITA DA SP-075 X SP-270</v>
          </cell>
          <cell r="G70">
            <v>-1208.6874455252214</v>
          </cell>
          <cell r="H70">
            <v>-5928.7582346543904</v>
          </cell>
          <cell r="I70">
            <v>0.19260923388099299</v>
          </cell>
        </row>
        <row r="71">
          <cell r="B71" t="str">
            <v>FATOR 5</v>
          </cell>
          <cell r="C71" t="str">
            <v>Alteração de ISS-QN</v>
          </cell>
          <cell r="G71">
            <v>-9731.3297676935636</v>
          </cell>
          <cell r="H71">
            <v>-47733.350510048556</v>
          </cell>
          <cell r="I71">
            <v>0.18785617026087006</v>
          </cell>
        </row>
        <row r="72">
          <cell r="B72" t="str">
            <v>FATOR 6</v>
          </cell>
          <cell r="C72" t="str">
            <v>Majoração da COFINS</v>
          </cell>
          <cell r="G72">
            <v>-4562.4934014118271</v>
          </cell>
          <cell r="H72">
            <v>-22379.582434086136</v>
          </cell>
          <cell r="I72">
            <v>0.19076783767096686</v>
          </cell>
        </row>
        <row r="73">
          <cell r="B73" t="str">
            <v>FATOR 7</v>
          </cell>
          <cell r="C73">
            <v>0</v>
          </cell>
          <cell r="G73">
            <v>5.5798919494794395E-8</v>
          </cell>
          <cell r="H73">
            <v>2.7370045470756614E-7</v>
          </cell>
          <cell r="I73">
            <v>0.19327037557252341</v>
          </cell>
        </row>
        <row r="74">
          <cell r="B74" t="str">
            <v>FATOR 7</v>
          </cell>
          <cell r="C74" t="str">
            <v>DIFERENÇA PELO NÃO INÍCIO DA OPERAÇÃO DAS MARGINAIS - SP 280</v>
          </cell>
          <cell r="G74">
            <v>-19567.903452309554</v>
          </cell>
          <cell r="H74">
            <v>-95982.935172616155</v>
          </cell>
          <cell r="I74">
            <v>0.18293804140810907</v>
          </cell>
        </row>
        <row r="75">
          <cell r="B75" t="str">
            <v>FATOR 8</v>
          </cell>
          <cell r="C75" t="str">
            <v>4ª Adequação - Investimentos</v>
          </cell>
          <cell r="G75">
            <v>26590.71447300016</v>
          </cell>
          <cell r="H75">
            <v>130430.6733562856</v>
          </cell>
          <cell r="I75">
            <v>0.20829608837028563</v>
          </cell>
        </row>
        <row r="76">
          <cell r="B76" t="str">
            <v>FATOR 9</v>
          </cell>
          <cell r="C76" t="str">
            <v>REGIME TARIFÁRIO ESPECIAL DAS MARGINAIS DA SP-280</v>
          </cell>
          <cell r="G76">
            <v>-16534.230355471744</v>
          </cell>
          <cell r="H76">
            <v>-81102.401399626498</v>
          </cell>
          <cell r="I76">
            <v>0.18390646773845529</v>
          </cell>
        </row>
        <row r="77">
          <cell r="B77" t="str">
            <v>FATOR 10</v>
          </cell>
          <cell r="C77" t="str">
            <v>DIFERENÇA DE RECEITA DA SP-075 X SP-270 - 2</v>
          </cell>
          <cell r="G77">
            <v>-633.74691018944065</v>
          </cell>
          <cell r="H77">
            <v>-3108.6053109782379</v>
          </cell>
          <cell r="I77">
            <v>0.19292347618797812</v>
          </cell>
        </row>
        <row r="78">
          <cell r="B78" t="str">
            <v>FATOR 11</v>
          </cell>
          <cell r="C78" t="str">
            <v>DIFERENÇA DE RECEITA PELA POSTERGAÇÃO DA DUPLICAÇÃO</v>
          </cell>
          <cell r="G78">
            <v>-5701.1889491448674</v>
          </cell>
          <cell r="H78">
            <v>-27965.021937392106</v>
          </cell>
          <cell r="I78">
            <v>0.19012072224241236</v>
          </cell>
        </row>
        <row r="79">
          <cell r="B79" t="str">
            <v>FATOR 12</v>
          </cell>
          <cell r="C79" t="str">
            <v>DIFERENÇA DE IGPM 2003 - RECEITA REAL</v>
          </cell>
          <cell r="G79">
            <v>-688.00404272528317</v>
          </cell>
          <cell r="H79">
            <v>-3374.7431140153412</v>
          </cell>
          <cell r="I79">
            <v>0.19289373267658125</v>
          </cell>
        </row>
        <row r="80">
          <cell r="B80" t="str">
            <v>FATOR 14</v>
          </cell>
          <cell r="C80">
            <v>0</v>
          </cell>
          <cell r="G80">
            <v>5.5798919494794395E-8</v>
          </cell>
          <cell r="H80">
            <v>2.7370045470756614E-7</v>
          </cell>
          <cell r="I80">
            <v>0.19327037557252341</v>
          </cell>
        </row>
        <row r="81">
          <cell r="B81" t="str">
            <v>FATOR 13</v>
          </cell>
          <cell r="C81" t="str">
            <v>5ª Adequação - Investimentos</v>
          </cell>
          <cell r="G81">
            <v>-2176.5888463964843</v>
          </cell>
          <cell r="H81">
            <v>-10676.431772584985</v>
          </cell>
          <cell r="I81">
            <v>0.19208059764202703</v>
          </cell>
        </row>
        <row r="82">
          <cell r="B82" t="str">
            <v>TOTAL GERAL</v>
          </cell>
          <cell r="G82">
            <v>-9666.8082694489713</v>
          </cell>
          <cell r="H82">
            <v>-47416.864750685309</v>
          </cell>
          <cell r="I82">
            <v>0.18645436637078908</v>
          </cell>
        </row>
        <row r="83">
          <cell r="B83" t="str">
            <v>(a) reperesenta apenas o VPL do fluxo de caixa do fator utilizando a tir original do projeto</v>
          </cell>
        </row>
        <row r="84">
          <cell r="B84" t="str">
            <v>(b) representa a tir do fluxo de caixa do projeto mais o fluxo de caixa do fator</v>
          </cell>
        </row>
        <row r="86">
          <cell r="B86" t="str">
            <v>ALTERNATIVAS UTILIZADAS PARA O REEQUILIBRIO DO CONTRATO</v>
          </cell>
        </row>
        <row r="88">
          <cell r="B88" t="str">
            <v>Projeta o Contrato Original até:</v>
          </cell>
          <cell r="F88">
            <v>25</v>
          </cell>
        </row>
        <row r="90">
          <cell r="B90" t="str">
            <v>Reajuste na Receita Base  de:</v>
          </cell>
          <cell r="F90">
            <v>0</v>
          </cell>
        </row>
        <row r="92">
          <cell r="B92" t="str">
            <v>Considera o Reajuste a Partir do:</v>
          </cell>
          <cell r="F92">
            <v>9</v>
          </cell>
        </row>
        <row r="94">
          <cell r="B94" t="str">
            <v>EFEITOS NOS RESULTADOS PROJETADOS</v>
          </cell>
        </row>
        <row r="96">
          <cell r="B96" t="str">
            <v>TIR Original do Contrato (ao ano)</v>
          </cell>
          <cell r="J96">
            <v>0.19327037557252341</v>
          </cell>
        </row>
        <row r="98">
          <cell r="B98" t="str">
            <v>TIR Resultante dos Desequilibrio no Contrato Original (ao ano)</v>
          </cell>
          <cell r="J98">
            <v>0.18645436637078908</v>
          </cell>
        </row>
        <row r="100">
          <cell r="B100" t="str">
            <v>Diferença entre a TIR Original x TIR Desequilibrios</v>
          </cell>
          <cell r="J100">
            <v>-6.8160092017343354E-3</v>
          </cell>
        </row>
        <row r="102">
          <cell r="B102" t="str">
            <v>TIR Resultante das Alternativas Utilizadas para o Reequilibrio (ao ano)</v>
          </cell>
          <cell r="J102">
            <v>0.19360997399325544</v>
          </cell>
        </row>
        <row r="104">
          <cell r="B104" t="str">
            <v>GRAFICOS COMPARATIVOS DOS AJUSTES NOS DESEQUILIBRIOS NO CONTRATO ORIGINAL</v>
          </cell>
        </row>
        <row r="133">
          <cell r="B133" t="str">
            <v>SALDO DO FLUXO DE CAIXA DOS FATORES DE DESEQUILIBRIO (MIlhares de Reais)</v>
          </cell>
        </row>
        <row r="135">
          <cell r="B135" t="str">
            <v>DISCRIMINAÇÃO</v>
          </cell>
          <cell r="F135" t="str">
            <v>VPL</v>
          </cell>
          <cell r="G135" t="str">
            <v>TIR</v>
          </cell>
          <cell r="H135">
            <v>1</v>
          </cell>
          <cell r="I135">
            <v>2</v>
          </cell>
          <cell r="J135">
            <v>3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8</v>
          </cell>
          <cell r="P135">
            <v>9</v>
          </cell>
          <cell r="Q135">
            <v>10</v>
          </cell>
          <cell r="R135">
            <v>11</v>
          </cell>
          <cell r="S135">
            <v>12</v>
          </cell>
          <cell r="T135">
            <v>13</v>
          </cell>
          <cell r="U135">
            <v>14</v>
          </cell>
          <cell r="V135">
            <v>15</v>
          </cell>
          <cell r="W135">
            <v>16</v>
          </cell>
          <cell r="X135">
            <v>17</v>
          </cell>
          <cell r="Y135">
            <v>18</v>
          </cell>
          <cell r="Z135">
            <v>19</v>
          </cell>
          <cell r="AA135">
            <v>20</v>
          </cell>
        </row>
        <row r="136">
          <cell r="B136" t="str">
            <v>(=)Fluxo de Caixa do Projeto Original</v>
          </cell>
          <cell r="F136">
            <v>5.5798919494794395E-8</v>
          </cell>
          <cell r="G136">
            <v>0.19327037557252341</v>
          </cell>
          <cell r="H136">
            <v>-146068.54176000002</v>
          </cell>
          <cell r="I136">
            <v>-163024.19148499999</v>
          </cell>
          <cell r="J136">
            <v>-95881.515604999979</v>
          </cell>
          <cell r="K136">
            <v>39032.087509999998</v>
          </cell>
          <cell r="L136">
            <v>106526.57626999999</v>
          </cell>
          <cell r="M136">
            <v>106644.66430999996</v>
          </cell>
          <cell r="N136">
            <v>109145.42567499998</v>
          </cell>
          <cell r="O136">
            <v>104084.74404999999</v>
          </cell>
          <cell r="P136">
            <v>100262.04817999998</v>
          </cell>
          <cell r="Q136">
            <v>123874.85308500002</v>
          </cell>
          <cell r="R136">
            <v>101005.17119000001</v>
          </cell>
          <cell r="S136">
            <v>136260.60897500001</v>
          </cell>
          <cell r="T136">
            <v>119240.515145</v>
          </cell>
          <cell r="U136">
            <v>131747.38472</v>
          </cell>
          <cell r="V136">
            <v>121928.21519000002</v>
          </cell>
          <cell r="W136">
            <v>146150.786555</v>
          </cell>
          <cell r="X136">
            <v>152240.71505</v>
          </cell>
          <cell r="Y136">
            <v>147233.66691</v>
          </cell>
          <cell r="Z136">
            <v>147030.22589999999</v>
          </cell>
          <cell r="AA136">
            <v>155787.40448999999</v>
          </cell>
        </row>
        <row r="137">
          <cell r="B137" t="str">
            <v>(+)Desequilibrio do Projeto Original (a)</v>
          </cell>
        </row>
        <row r="138">
          <cell r="B138" t="str">
            <v>1ª Adequação - Investimentos</v>
          </cell>
        </row>
        <row r="139">
          <cell r="B139" t="str">
            <v>Fluxo de Caixa do Fator</v>
          </cell>
          <cell r="H139">
            <v>72706.0625</v>
          </cell>
          <cell r="I139">
            <v>36766.289130000005</v>
          </cell>
          <cell r="J139">
            <v>-72807.668019999997</v>
          </cell>
          <cell r="K139">
            <v>-35306.57321000001</v>
          </cell>
          <cell r="L139">
            <v>-15478.82735</v>
          </cell>
          <cell r="M139">
            <v>4733.0540700000001</v>
          </cell>
          <cell r="N139">
            <v>8654.1</v>
          </cell>
          <cell r="O139">
            <v>7082.4160000000002</v>
          </cell>
          <cell r="P139">
            <v>1303.58214</v>
          </cell>
          <cell r="Q139">
            <v>-550.23214000000007</v>
          </cell>
          <cell r="R139">
            <v>3342.2550699999993</v>
          </cell>
          <cell r="S139">
            <v>-1860.079</v>
          </cell>
          <cell r="T139">
            <v>-3990.4539299999997</v>
          </cell>
          <cell r="U139">
            <v>-210.99</v>
          </cell>
          <cell r="V139">
            <v>242.26499999999999</v>
          </cell>
          <cell r="W139">
            <v>-4132.1959299999999</v>
          </cell>
          <cell r="X139">
            <v>-225.64999999999998</v>
          </cell>
          <cell r="Y139">
            <v>-220.08399999999995</v>
          </cell>
          <cell r="Z139">
            <v>1199.1624999999999</v>
          </cell>
          <cell r="AA139">
            <v>-1069.9375</v>
          </cell>
        </row>
        <row r="140">
          <cell r="B140" t="str">
            <v>Somatoria com Projeto Original</v>
          </cell>
          <cell r="F140">
            <v>25733.44526868036</v>
          </cell>
          <cell r="G140">
            <v>0.20939254423031073</v>
          </cell>
          <cell r="H140">
            <v>-73362.479260000022</v>
          </cell>
          <cell r="I140">
            <v>-126257.90235499998</v>
          </cell>
          <cell r="J140">
            <v>-168689.18362499998</v>
          </cell>
          <cell r="K140">
            <v>3725.514299999988</v>
          </cell>
          <cell r="L140">
            <v>91047.748919999984</v>
          </cell>
          <cell r="M140">
            <v>111377.71837999996</v>
          </cell>
          <cell r="N140">
            <v>117799.52567499998</v>
          </cell>
          <cell r="O140">
            <v>111167.16004999999</v>
          </cell>
          <cell r="P140">
            <v>101565.63031999998</v>
          </cell>
          <cell r="Q140">
            <v>123324.62094500003</v>
          </cell>
          <cell r="R140">
            <v>104347.42626000001</v>
          </cell>
          <cell r="S140">
            <v>134400.52997500001</v>
          </cell>
          <cell r="T140">
            <v>115250.06121499999</v>
          </cell>
          <cell r="U140">
            <v>131536.39472000001</v>
          </cell>
          <cell r="V140">
            <v>122170.48019000002</v>
          </cell>
          <cell r="W140">
            <v>142018.59062500001</v>
          </cell>
          <cell r="X140">
            <v>152015.06505</v>
          </cell>
          <cell r="Y140">
            <v>147013.58291</v>
          </cell>
          <cell r="Z140">
            <v>148229.3884</v>
          </cell>
          <cell r="AA140">
            <v>154717.46698999999</v>
          </cell>
        </row>
        <row r="141">
          <cell r="B141" t="str">
            <v>3ª Adequação - Investimentos</v>
          </cell>
        </row>
        <row r="142">
          <cell r="B142" t="str">
            <v>Fluxo de Caixa do Fator</v>
          </cell>
          <cell r="H142">
            <v>-231.29576864375031</v>
          </cell>
          <cell r="I142">
            <v>6080.3526833195565</v>
          </cell>
          <cell r="J142">
            <v>79686.847775654853</v>
          </cell>
          <cell r="K142">
            <v>-15606.036056441877</v>
          </cell>
          <cell r="L142">
            <v>-30741.278609232471</v>
          </cell>
          <cell r="M142">
            <v>-52950.702785041802</v>
          </cell>
          <cell r="N142">
            <v>-33805.394018680745</v>
          </cell>
          <cell r="O142">
            <v>-16188.901003732462</v>
          </cell>
          <cell r="P142">
            <v>10896.143145544609</v>
          </cell>
          <cell r="Q142">
            <v>-12431.627418080854</v>
          </cell>
          <cell r="R142">
            <v>-4020.8364311166497</v>
          </cell>
          <cell r="S142">
            <v>474.44344726845111</v>
          </cell>
          <cell r="T142">
            <v>5122.0182893240344</v>
          </cell>
          <cell r="U142">
            <v>13787.710893231633</v>
          </cell>
          <cell r="V142">
            <v>21918.596014579231</v>
          </cell>
          <cell r="W142">
            <v>1373.8504236792323</v>
          </cell>
          <cell r="X142">
            <v>2483.5654556363729</v>
          </cell>
          <cell r="Y142">
            <v>-3786.8134761664833</v>
          </cell>
          <cell r="Z142">
            <v>2838.2716307297687</v>
          </cell>
          <cell r="AA142">
            <v>11991.674966036016</v>
          </cell>
        </row>
        <row r="143">
          <cell r="B143" t="str">
            <v>Somatoria com Projeto Original</v>
          </cell>
          <cell r="F143">
            <v>1778.4553827698655</v>
          </cell>
          <cell r="G143">
            <v>0.19430100682593032</v>
          </cell>
          <cell r="H143">
            <v>-146299.83752864378</v>
          </cell>
          <cell r="I143">
            <v>-156943.83880168042</v>
          </cell>
          <cell r="J143">
            <v>-16194.667829345126</v>
          </cell>
          <cell r="K143">
            <v>23426.051453558121</v>
          </cell>
          <cell r="L143">
            <v>75785.297660767523</v>
          </cell>
          <cell r="M143">
            <v>53693.961524958162</v>
          </cell>
          <cell r="N143">
            <v>75340.031656319232</v>
          </cell>
          <cell r="O143">
            <v>87895.843046267531</v>
          </cell>
          <cell r="P143">
            <v>111158.1913255446</v>
          </cell>
          <cell r="Q143">
            <v>111443.22566691917</v>
          </cell>
          <cell r="R143">
            <v>96984.334758883357</v>
          </cell>
          <cell r="S143">
            <v>136735.05242226846</v>
          </cell>
          <cell r="T143">
            <v>124362.53343432402</v>
          </cell>
          <cell r="U143">
            <v>145535.09561323165</v>
          </cell>
          <cell r="V143">
            <v>143846.81120457925</v>
          </cell>
          <cell r="W143">
            <v>147524.63697867922</v>
          </cell>
          <cell r="X143">
            <v>154724.28050563636</v>
          </cell>
          <cell r="Y143">
            <v>143446.85343383352</v>
          </cell>
          <cell r="Z143">
            <v>149868.49753072977</v>
          </cell>
          <cell r="AA143">
            <v>167779.07945603601</v>
          </cell>
        </row>
        <row r="144">
          <cell r="B144" t="str">
            <v>DIFERENÇA DE RECEITA DA SP-270</v>
          </cell>
        </row>
        <row r="145">
          <cell r="B145" t="str">
            <v>Fluxo de Caixa do Fator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-3263.1747</v>
          </cell>
          <cell r="M145">
            <v>-3026.3967000000002</v>
          </cell>
          <cell r="N145">
            <v>-1957.1570999999999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</row>
        <row r="146">
          <cell r="B146" t="str">
            <v>Somatoria com Projeto Original</v>
          </cell>
          <cell r="F146">
            <v>-2965.2502231429698</v>
          </cell>
          <cell r="G146">
            <v>0.19164958126844359</v>
          </cell>
          <cell r="H146">
            <v>-146068.54176000002</v>
          </cell>
          <cell r="I146">
            <v>-163024.19148499999</v>
          </cell>
          <cell r="J146">
            <v>-95881.515604999979</v>
          </cell>
          <cell r="K146">
            <v>39032.087509999998</v>
          </cell>
          <cell r="L146">
            <v>103263.40156999999</v>
          </cell>
          <cell r="M146">
            <v>103618.26760999997</v>
          </cell>
          <cell r="N146">
            <v>107188.26857499998</v>
          </cell>
          <cell r="O146">
            <v>104084.74404999999</v>
          </cell>
          <cell r="P146">
            <v>100262.04817999998</v>
          </cell>
          <cell r="Q146">
            <v>123874.85308500002</v>
          </cell>
          <cell r="R146">
            <v>101005.17119000001</v>
          </cell>
          <cell r="S146">
            <v>136260.60897500001</v>
          </cell>
          <cell r="T146">
            <v>119240.515145</v>
          </cell>
          <cell r="U146">
            <v>131747.38472</v>
          </cell>
          <cell r="V146">
            <v>121928.21519000002</v>
          </cell>
          <cell r="W146">
            <v>146150.786555</v>
          </cell>
          <cell r="X146">
            <v>152240.71505</v>
          </cell>
          <cell r="Y146">
            <v>147233.66691</v>
          </cell>
          <cell r="Z146">
            <v>147030.22589999999</v>
          </cell>
          <cell r="AA146">
            <v>155787.40448999999</v>
          </cell>
        </row>
        <row r="147">
          <cell r="B147" t="str">
            <v>DIFERENÇA DE RECEITA DA SP-075 X SP-270</v>
          </cell>
        </row>
        <row r="148">
          <cell r="B148" t="str">
            <v>Fluxo de Caixa do Fator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-2924.2083000000002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B149" t="str">
            <v>Somatoria com Projeto Original</v>
          </cell>
          <cell r="F149">
            <v>-1208.6874455252214</v>
          </cell>
          <cell r="G149">
            <v>0.19260923388099299</v>
          </cell>
          <cell r="H149">
            <v>-146068.54176000002</v>
          </cell>
          <cell r="I149">
            <v>-163024.19148499999</v>
          </cell>
          <cell r="J149">
            <v>-95881.515604999979</v>
          </cell>
          <cell r="K149">
            <v>39032.087509999998</v>
          </cell>
          <cell r="L149">
            <v>103602.36796999999</v>
          </cell>
          <cell r="M149">
            <v>106644.66430999996</v>
          </cell>
          <cell r="N149">
            <v>109145.42567499998</v>
          </cell>
          <cell r="O149">
            <v>104084.74404999999</v>
          </cell>
          <cell r="P149">
            <v>100262.04817999998</v>
          </cell>
          <cell r="Q149">
            <v>123874.85308500002</v>
          </cell>
          <cell r="R149">
            <v>101005.17119000001</v>
          </cell>
          <cell r="S149">
            <v>136260.60897500001</v>
          </cell>
          <cell r="T149">
            <v>119240.515145</v>
          </cell>
          <cell r="U149">
            <v>131747.38472</v>
          </cell>
          <cell r="V149">
            <v>121928.21519000002</v>
          </cell>
          <cell r="W149">
            <v>146150.786555</v>
          </cell>
          <cell r="X149">
            <v>152240.71505</v>
          </cell>
          <cell r="Y149">
            <v>147233.66691</v>
          </cell>
          <cell r="Z149">
            <v>147030.22589999999</v>
          </cell>
          <cell r="AA149">
            <v>155787.40448999999</v>
          </cell>
        </row>
        <row r="150">
          <cell r="B150" t="str">
            <v>Alteração de ISS-QN</v>
          </cell>
        </row>
        <row r="151">
          <cell r="B151" t="str">
            <v>Fluxo de Caixa do Fator</v>
          </cell>
          <cell r="H151">
            <v>996.31679999999994</v>
          </cell>
          <cell r="I151">
            <v>1107.8671100000001</v>
          </cell>
          <cell r="J151">
            <v>-201.56212999999997</v>
          </cell>
          <cell r="K151">
            <v>-4179.3863000000001</v>
          </cell>
          <cell r="L151">
            <v>-1386.1228000000001</v>
          </cell>
          <cell r="M151">
            <v>-670.15409999999997</v>
          </cell>
          <cell r="N151">
            <v>-4691.1523999999999</v>
          </cell>
          <cell r="O151">
            <v>-4846.1435000000001</v>
          </cell>
          <cell r="P151">
            <v>-4939.9903999999997</v>
          </cell>
          <cell r="Q151">
            <v>-5035.7467999999999</v>
          </cell>
          <cell r="R151">
            <v>-5118.6391999999996</v>
          </cell>
          <cell r="S151">
            <v>-5202.8179999999993</v>
          </cell>
          <cell r="T151">
            <v>-5288.4640999999992</v>
          </cell>
          <cell r="U151">
            <v>-5375.4971000000005</v>
          </cell>
          <cell r="V151">
            <v>-5463.9571999999998</v>
          </cell>
          <cell r="W151">
            <v>-5553.8444</v>
          </cell>
          <cell r="X151">
            <v>-5645.219000000001</v>
          </cell>
          <cell r="Y151">
            <v>-5738.1412999999993</v>
          </cell>
          <cell r="Z151">
            <v>-5832.5509999999995</v>
          </cell>
          <cell r="AA151">
            <v>-5928.5686999999998</v>
          </cell>
        </row>
        <row r="152">
          <cell r="B152" t="str">
            <v>Somatoria com Projeto Original</v>
          </cell>
          <cell r="F152">
            <v>-9731.3297676935636</v>
          </cell>
          <cell r="G152">
            <v>0.18785617026087006</v>
          </cell>
          <cell r="H152">
            <v>-145072.22496000002</v>
          </cell>
          <cell r="I152">
            <v>-161916.324375</v>
          </cell>
          <cell r="J152">
            <v>-96083.077734999984</v>
          </cell>
          <cell r="K152">
            <v>34852.701209999999</v>
          </cell>
          <cell r="L152">
            <v>105140.45346999999</v>
          </cell>
          <cell r="M152">
            <v>105974.51020999996</v>
          </cell>
          <cell r="N152">
            <v>104454.27327499997</v>
          </cell>
          <cell r="O152">
            <v>99238.600549999988</v>
          </cell>
          <cell r="P152">
            <v>95322.057779999988</v>
          </cell>
          <cell r="Q152">
            <v>118839.10628500003</v>
          </cell>
          <cell r="R152">
            <v>95886.531990000003</v>
          </cell>
          <cell r="S152">
            <v>131057.79097500001</v>
          </cell>
          <cell r="T152">
            <v>113952.051045</v>
          </cell>
          <cell r="U152">
            <v>126371.88761999999</v>
          </cell>
          <cell r="V152">
            <v>116464.25799000001</v>
          </cell>
          <cell r="W152">
            <v>140596.942155</v>
          </cell>
          <cell r="X152">
            <v>146595.49604999999</v>
          </cell>
          <cell r="Y152">
            <v>141495.52561000001</v>
          </cell>
          <cell r="Z152">
            <v>141197.67489999998</v>
          </cell>
          <cell r="AA152">
            <v>149858.83578999998</v>
          </cell>
        </row>
        <row r="153">
          <cell r="B153" t="str">
            <v>Majoração da COFINS</v>
          </cell>
        </row>
        <row r="154">
          <cell r="B154" t="str">
            <v>Fluxo de Caixa do Fator</v>
          </cell>
          <cell r="H154">
            <v>-79.242033333333893</v>
          </cell>
          <cell r="I154">
            <v>-603.75040000000001</v>
          </cell>
          <cell r="J154">
            <v>-916.94190000000003</v>
          </cell>
          <cell r="K154">
            <v>-1323.0825</v>
          </cell>
          <cell r="L154">
            <v>-389.28786666666667</v>
          </cell>
          <cell r="M154">
            <v>-150.604833333333</v>
          </cell>
          <cell r="N154">
            <v>-1490.9107999999999</v>
          </cell>
          <cell r="O154">
            <v>-1542.5477000000001</v>
          </cell>
          <cell r="P154">
            <v>-1573.8032000000001</v>
          </cell>
          <cell r="Q154">
            <v>-1605.6952000000001</v>
          </cell>
          <cell r="R154">
            <v>-1633.2992000000002</v>
          </cell>
          <cell r="S154">
            <v>-1661.3319999999999</v>
          </cell>
          <cell r="T154">
            <v>-1689.8539000000001</v>
          </cell>
          <cell r="U154">
            <v>-1718.8380999999999</v>
          </cell>
          <cell r="V154">
            <v>-1748.2980000000002</v>
          </cell>
          <cell r="W154">
            <v>-1778.2336</v>
          </cell>
          <cell r="X154">
            <v>-1808.665</v>
          </cell>
          <cell r="Y154">
            <v>-1839.6123</v>
          </cell>
          <cell r="Z154">
            <v>-1871.0554</v>
          </cell>
          <cell r="AA154">
            <v>-1903.0345</v>
          </cell>
        </row>
        <row r="155">
          <cell r="B155" t="str">
            <v>Somatoria com Projeto Original</v>
          </cell>
          <cell r="F155">
            <v>-4562.4934014118271</v>
          </cell>
          <cell r="G155">
            <v>0.19076783767096686</v>
          </cell>
          <cell r="H155">
            <v>-146147.78379333336</v>
          </cell>
          <cell r="I155">
            <v>-163627.94188499998</v>
          </cell>
          <cell r="J155">
            <v>-96798.457504999984</v>
          </cell>
          <cell r="K155">
            <v>37709.005010000001</v>
          </cell>
          <cell r="L155">
            <v>106137.28840333332</v>
          </cell>
          <cell r="M155">
            <v>106494.05947666663</v>
          </cell>
          <cell r="N155">
            <v>107654.51487499998</v>
          </cell>
          <cell r="O155">
            <v>102542.19635</v>
          </cell>
          <cell r="P155">
            <v>98688.244979999989</v>
          </cell>
          <cell r="Q155">
            <v>122269.15788500002</v>
          </cell>
          <cell r="R155">
            <v>99371.871990000014</v>
          </cell>
          <cell r="S155">
            <v>134599.27697500002</v>
          </cell>
          <cell r="T155">
            <v>117550.661245</v>
          </cell>
          <cell r="U155">
            <v>130028.54662000001</v>
          </cell>
          <cell r="V155">
            <v>120179.91719000002</v>
          </cell>
          <cell r="W155">
            <v>144372.55295499999</v>
          </cell>
          <cell r="X155">
            <v>150432.05004999999</v>
          </cell>
          <cell r="Y155">
            <v>145394.05460999999</v>
          </cell>
          <cell r="Z155">
            <v>145159.17049999998</v>
          </cell>
          <cell r="AA155">
            <v>153884.36998999998</v>
          </cell>
        </row>
        <row r="156">
          <cell r="B156">
            <v>0</v>
          </cell>
        </row>
        <row r="157">
          <cell r="B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B158">
            <v>0</v>
          </cell>
          <cell r="F158">
            <v>5.5798919494794395E-8</v>
          </cell>
          <cell r="G158">
            <v>0.19327037557252341</v>
          </cell>
          <cell r="H158">
            <v>-146068.54176000002</v>
          </cell>
          <cell r="I158">
            <v>-163024.19148499999</v>
          </cell>
          <cell r="J158">
            <v>-95881.515604999979</v>
          </cell>
          <cell r="K158">
            <v>39032.087509999998</v>
          </cell>
          <cell r="L158">
            <v>106526.57626999999</v>
          </cell>
          <cell r="M158">
            <v>106644.66430999996</v>
          </cell>
          <cell r="N158">
            <v>109145.42567499998</v>
          </cell>
          <cell r="O158">
            <v>104084.74404999999</v>
          </cell>
          <cell r="P158">
            <v>100262.04817999998</v>
          </cell>
          <cell r="Q158">
            <v>123874.85308500002</v>
          </cell>
          <cell r="R158">
            <v>101005.17119000001</v>
          </cell>
          <cell r="S158">
            <v>136260.60897500001</v>
          </cell>
          <cell r="T158">
            <v>119240.515145</v>
          </cell>
          <cell r="U158">
            <v>131747.38472</v>
          </cell>
          <cell r="V158">
            <v>121928.21519000002</v>
          </cell>
          <cell r="W158">
            <v>146150.786555</v>
          </cell>
          <cell r="X158">
            <v>152240.71505</v>
          </cell>
          <cell r="Y158">
            <v>147233.66691</v>
          </cell>
          <cell r="Z158">
            <v>147030.22589999999</v>
          </cell>
          <cell r="AA158">
            <v>155787.40448999999</v>
          </cell>
        </row>
        <row r="159">
          <cell r="B159" t="str">
            <v>DIFERENÇA PELO NÃO INÍCIO DA OPERAÇÃO DAS MARGINAIS - SP 280</v>
          </cell>
        </row>
        <row r="160">
          <cell r="B160" t="str">
            <v>Fluxo de Caixa do Fator</v>
          </cell>
          <cell r="H160">
            <v>0</v>
          </cell>
          <cell r="I160">
            <v>0</v>
          </cell>
          <cell r="J160">
            <v>-33247.643830000001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</row>
        <row r="161">
          <cell r="B161" t="str">
            <v>Somatoria com Projeto Original</v>
          </cell>
          <cell r="F161">
            <v>-19567.903452309554</v>
          </cell>
          <cell r="G161">
            <v>0.18293804140810907</v>
          </cell>
          <cell r="H161">
            <v>-146068.54176000002</v>
          </cell>
          <cell r="I161">
            <v>-163024.19148499999</v>
          </cell>
          <cell r="J161">
            <v>-129129.15943499998</v>
          </cell>
          <cell r="K161">
            <v>39032.087509999998</v>
          </cell>
          <cell r="L161">
            <v>106526.57626999999</v>
          </cell>
          <cell r="M161">
            <v>106644.66430999996</v>
          </cell>
          <cell r="N161">
            <v>109145.42567499998</v>
          </cell>
          <cell r="O161">
            <v>104084.74404999999</v>
          </cell>
          <cell r="P161">
            <v>100262.04817999998</v>
          </cell>
          <cell r="Q161">
            <v>123874.85308500002</v>
          </cell>
          <cell r="R161">
            <v>101005.17119000001</v>
          </cell>
          <cell r="S161">
            <v>136260.60897500001</v>
          </cell>
          <cell r="T161">
            <v>119240.515145</v>
          </cell>
          <cell r="U161">
            <v>131747.38472</v>
          </cell>
          <cell r="V161">
            <v>121928.21519000002</v>
          </cell>
          <cell r="W161">
            <v>146150.786555</v>
          </cell>
          <cell r="X161">
            <v>152240.71505</v>
          </cell>
          <cell r="Y161">
            <v>147233.66691</v>
          </cell>
          <cell r="Z161">
            <v>147030.22589999999</v>
          </cell>
          <cell r="AA161">
            <v>155787.40448999999</v>
          </cell>
        </row>
        <row r="162">
          <cell r="B162" t="str">
            <v>4ª Adequação - Investimentos</v>
          </cell>
        </row>
        <row r="163">
          <cell r="B163" t="str">
            <v>Fluxo de Caixa do Fator</v>
          </cell>
          <cell r="H163">
            <v>-511.10808647978018</v>
          </cell>
          <cell r="I163">
            <v>-167.77705492051876</v>
          </cell>
          <cell r="J163">
            <v>618.97384530058571</v>
          </cell>
          <cell r="K163">
            <v>2161.2874772078139</v>
          </cell>
          <cell r="L163">
            <v>27667.025176100331</v>
          </cell>
          <cell r="M163">
            <v>31712.880688786256</v>
          </cell>
          <cell r="N163">
            <v>19111.911574356753</v>
          </cell>
          <cell r="O163">
            <v>8427.3983512601189</v>
          </cell>
          <cell r="P163">
            <v>-10824.669053098758</v>
          </cell>
          <cell r="Q163">
            <v>2109.6555196277504</v>
          </cell>
          <cell r="R163">
            <v>17978.916899197615</v>
          </cell>
          <cell r="S163">
            <v>1263.9623038715072</v>
          </cell>
          <cell r="T163">
            <v>-4660.3257340271903</v>
          </cell>
          <cell r="U163">
            <v>-9566.8373873293458</v>
          </cell>
          <cell r="V163">
            <v>-23204.735786401103</v>
          </cell>
          <cell r="W163">
            <v>-33197.511816020931</v>
          </cell>
          <cell r="X163">
            <v>-9470.5231093187831</v>
          </cell>
          <cell r="Y163">
            <v>9107.4668117632591</v>
          </cell>
          <cell r="Z163">
            <v>-901.71930928458914</v>
          </cell>
          <cell r="AA163">
            <v>-6549.9477161736322</v>
          </cell>
        </row>
        <row r="164">
          <cell r="B164" t="str">
            <v>Somatoria com Projeto Original</v>
          </cell>
          <cell r="F164">
            <v>26590.71447300016</v>
          </cell>
          <cell r="G164">
            <v>0.20829608837028563</v>
          </cell>
          <cell r="H164">
            <v>-146579.64984647979</v>
          </cell>
          <cell r="I164">
            <v>-163191.96853992052</v>
          </cell>
          <cell r="J164">
            <v>-95262.541759699394</v>
          </cell>
          <cell r="K164">
            <v>41193.374987207812</v>
          </cell>
          <cell r="L164">
            <v>134193.60144610034</v>
          </cell>
          <cell r="M164">
            <v>138357.54499878621</v>
          </cell>
          <cell r="N164">
            <v>128257.33724935673</v>
          </cell>
          <cell r="O164">
            <v>112512.14240126012</v>
          </cell>
          <cell r="P164">
            <v>89437.379126901229</v>
          </cell>
          <cell r="Q164">
            <v>125984.50860462777</v>
          </cell>
          <cell r="R164">
            <v>118984.08808919763</v>
          </cell>
          <cell r="S164">
            <v>137524.5712788715</v>
          </cell>
          <cell r="T164">
            <v>114580.1894109728</v>
          </cell>
          <cell r="U164">
            <v>122180.54733267066</v>
          </cell>
          <cell r="V164">
            <v>98723.479403598918</v>
          </cell>
          <cell r="W164">
            <v>112953.27473897906</v>
          </cell>
          <cell r="X164">
            <v>142770.19194068122</v>
          </cell>
          <cell r="Y164">
            <v>156341.13372176327</v>
          </cell>
          <cell r="Z164">
            <v>146128.50659071541</v>
          </cell>
          <cell r="AA164">
            <v>149237.45677382636</v>
          </cell>
        </row>
        <row r="165">
          <cell r="B165" t="str">
            <v>REGIME TARIFÁRIO ESPECIAL DAS MARGINAIS DA SP-280</v>
          </cell>
        </row>
        <row r="166">
          <cell r="B166" t="str">
            <v>Fluxo de Caixa do Fator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-8178.6143751711525</v>
          </cell>
          <cell r="O166">
            <v>-8798.3715978230102</v>
          </cell>
          <cell r="P166">
            <v>-9383.6817083732221</v>
          </cell>
          <cell r="Q166">
            <v>-9929.9919448196088</v>
          </cell>
          <cell r="R166">
            <v>-10432.449537227483</v>
          </cell>
          <cell r="S166">
            <v>-10745.423023344309</v>
          </cell>
          <cell r="T166">
            <v>-11067.785714044638</v>
          </cell>
          <cell r="U166">
            <v>-11399.819285465977</v>
          </cell>
          <cell r="V166">
            <v>-11741.813864029955</v>
          </cell>
          <cell r="W166">
            <v>-12094.068279950852</v>
          </cell>
          <cell r="X166">
            <v>-12456.890328349382</v>
          </cell>
          <cell r="Y166">
            <v>-12830.597038199863</v>
          </cell>
          <cell r="Z166">
            <v>-13215.514949345858</v>
          </cell>
          <cell r="AA166">
            <v>-13611.980397826233</v>
          </cell>
        </row>
        <row r="167">
          <cell r="B167" t="str">
            <v>Somatoria com Projeto Original</v>
          </cell>
          <cell r="F167">
            <v>-16534.230355471744</v>
          </cell>
          <cell r="G167">
            <v>0.18390646773845529</v>
          </cell>
          <cell r="H167">
            <v>-146068.54176000002</v>
          </cell>
          <cell r="I167">
            <v>-163024.19148499999</v>
          </cell>
          <cell r="J167">
            <v>-95881.515604999979</v>
          </cell>
          <cell r="K167">
            <v>39032.087509999998</v>
          </cell>
          <cell r="L167">
            <v>106526.57626999999</v>
          </cell>
          <cell r="M167">
            <v>106644.66430999996</v>
          </cell>
          <cell r="N167">
            <v>100966.81129982883</v>
          </cell>
          <cell r="O167">
            <v>95286.372452176991</v>
          </cell>
          <cell r="P167">
            <v>90878.366471626767</v>
          </cell>
          <cell r="Q167">
            <v>113944.86114018041</v>
          </cell>
          <cell r="R167">
            <v>90572.721652772525</v>
          </cell>
          <cell r="S167">
            <v>125515.1859516557</v>
          </cell>
          <cell r="T167">
            <v>108172.72943095535</v>
          </cell>
          <cell r="U167">
            <v>120347.56543453403</v>
          </cell>
          <cell r="V167">
            <v>110186.40132597006</v>
          </cell>
          <cell r="W167">
            <v>134056.71827504915</v>
          </cell>
          <cell r="X167">
            <v>139783.82472165063</v>
          </cell>
          <cell r="Y167">
            <v>134403.06987180014</v>
          </cell>
          <cell r="Z167">
            <v>133814.71095065415</v>
          </cell>
          <cell r="AA167">
            <v>142175.42409217375</v>
          </cell>
        </row>
        <row r="168">
          <cell r="B168" t="str">
            <v>DIFERENÇA DE RECEITA DA SP-075 X SP-270 - 2</v>
          </cell>
        </row>
        <row r="169">
          <cell r="B169" t="str">
            <v>Fluxo de Caixa do Fator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-769.67909080799984</v>
          </cell>
          <cell r="M169">
            <v>-911.13464840099959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</row>
        <row r="170">
          <cell r="B170" t="str">
            <v>Somatoria com Projeto Original</v>
          </cell>
          <cell r="F170">
            <v>-633.74691018944065</v>
          </cell>
          <cell r="G170">
            <v>0.19292347618797812</v>
          </cell>
          <cell r="H170">
            <v>-146068.54176000002</v>
          </cell>
          <cell r="I170">
            <v>-163024.19148499999</v>
          </cell>
          <cell r="J170">
            <v>-95881.515604999979</v>
          </cell>
          <cell r="K170">
            <v>39032.087509999998</v>
          </cell>
          <cell r="L170">
            <v>105756.89717919199</v>
          </cell>
          <cell r="M170">
            <v>105733.52966159896</v>
          </cell>
          <cell r="N170">
            <v>109145.42567499998</v>
          </cell>
          <cell r="O170">
            <v>104084.74404999999</v>
          </cell>
          <cell r="P170">
            <v>100262.04817999998</v>
          </cell>
          <cell r="Q170">
            <v>123874.85308500002</v>
          </cell>
          <cell r="R170">
            <v>101005.17119000001</v>
          </cell>
          <cell r="S170">
            <v>136260.60897500001</v>
          </cell>
          <cell r="T170">
            <v>119240.515145</v>
          </cell>
          <cell r="U170">
            <v>131747.38472</v>
          </cell>
          <cell r="V170">
            <v>121928.21519000002</v>
          </cell>
          <cell r="W170">
            <v>146150.786555</v>
          </cell>
          <cell r="X170">
            <v>152240.71505</v>
          </cell>
          <cell r="Y170">
            <v>147233.66691</v>
          </cell>
          <cell r="Z170">
            <v>147030.22589999999</v>
          </cell>
          <cell r="AA170">
            <v>155787.40448999999</v>
          </cell>
        </row>
        <row r="171">
          <cell r="B171" t="str">
            <v>DIFERENÇA DE RECEITA PELA POSTERGAÇÃO DA DUPLICAÇÃO</v>
          </cell>
        </row>
        <row r="172">
          <cell r="B172" t="str">
            <v>Fluxo de Caixa do Fator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-304.63454957400012</v>
          </cell>
          <cell r="M172">
            <v>-624.8313331979997</v>
          </cell>
          <cell r="N172">
            <v>-1738.5499235070001</v>
          </cell>
          <cell r="O172">
            <v>-3698.5593759149997</v>
          </cell>
          <cell r="P172">
            <v>-3802.0952919750002</v>
          </cell>
          <cell r="Q172">
            <v>-3908.560388673</v>
          </cell>
          <cell r="R172">
            <v>-3978.9340067759999</v>
          </cell>
          <cell r="S172">
            <v>-4050.607299321</v>
          </cell>
          <cell r="T172">
            <v>-4123.5963672119997</v>
          </cell>
          <cell r="U172">
            <v>-4197.9228756359998</v>
          </cell>
          <cell r="V172">
            <v>-4273.6293262440004</v>
          </cell>
          <cell r="W172">
            <v>-4350.6999732989998</v>
          </cell>
          <cell r="X172">
            <v>-2583.7020314122501</v>
          </cell>
          <cell r="Y172">
            <v>0</v>
          </cell>
          <cell r="Z172">
            <v>0</v>
          </cell>
          <cell r="AA172">
            <v>0</v>
          </cell>
        </row>
        <row r="173">
          <cell r="B173" t="str">
            <v>Somatoria com Projeto Original</v>
          </cell>
          <cell r="F173">
            <v>-5701.1889491448674</v>
          </cell>
          <cell r="G173">
            <v>0.19012072224241236</v>
          </cell>
          <cell r="H173">
            <v>-146068.54176000002</v>
          </cell>
          <cell r="I173">
            <v>-163024.19148499999</v>
          </cell>
          <cell r="J173">
            <v>-95881.515604999979</v>
          </cell>
          <cell r="K173">
            <v>39032.087509999998</v>
          </cell>
          <cell r="L173">
            <v>106221.941720426</v>
          </cell>
          <cell r="M173">
            <v>106019.83297680196</v>
          </cell>
          <cell r="N173">
            <v>107406.87575149297</v>
          </cell>
          <cell r="O173">
            <v>100386.184674085</v>
          </cell>
          <cell r="P173">
            <v>96459.952888024985</v>
          </cell>
          <cell r="Q173">
            <v>119966.29269632703</v>
          </cell>
          <cell r="R173">
            <v>97026.237183224002</v>
          </cell>
          <cell r="S173">
            <v>132210.001675679</v>
          </cell>
          <cell r="T173">
            <v>115116.918777788</v>
          </cell>
          <cell r="U173">
            <v>127549.46184436401</v>
          </cell>
          <cell r="V173">
            <v>117654.58586375602</v>
          </cell>
          <cell r="W173">
            <v>141800.08658170101</v>
          </cell>
          <cell r="X173">
            <v>149657.01301858775</v>
          </cell>
          <cell r="Y173">
            <v>147233.66691</v>
          </cell>
          <cell r="Z173">
            <v>147030.22589999999</v>
          </cell>
          <cell r="AA173">
            <v>155787.40448999999</v>
          </cell>
        </row>
        <row r="174">
          <cell r="B174" t="str">
            <v>DIFERENÇA DE IGPM 2003 - RECEITA REAL</v>
          </cell>
        </row>
        <row r="175">
          <cell r="B175" t="str">
            <v>Fluxo de Caixa do Fator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-1986.205331559705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B176" t="str">
            <v>Somatoria com Projeto Original</v>
          </cell>
          <cell r="F176">
            <v>-688.00404272528317</v>
          </cell>
          <cell r="G176">
            <v>0.19289373267658125</v>
          </cell>
          <cell r="H176">
            <v>-146068.54176000002</v>
          </cell>
          <cell r="I176">
            <v>-163024.19148499999</v>
          </cell>
          <cell r="J176">
            <v>-95881.515604999979</v>
          </cell>
          <cell r="K176">
            <v>39032.087509999998</v>
          </cell>
          <cell r="L176">
            <v>106526.57626999999</v>
          </cell>
          <cell r="M176">
            <v>104658.45897844026</v>
          </cell>
          <cell r="N176">
            <v>109145.42567499998</v>
          </cell>
          <cell r="O176">
            <v>104084.74404999999</v>
          </cell>
          <cell r="P176">
            <v>100262.04817999998</v>
          </cell>
          <cell r="Q176">
            <v>123874.85308500002</v>
          </cell>
          <cell r="R176">
            <v>101005.17119000001</v>
          </cell>
          <cell r="S176">
            <v>136260.60897500001</v>
          </cell>
          <cell r="T176">
            <v>119240.515145</v>
          </cell>
          <cell r="U176">
            <v>131747.38472</v>
          </cell>
          <cell r="V176">
            <v>121928.21519000002</v>
          </cell>
          <cell r="W176">
            <v>146150.786555</v>
          </cell>
          <cell r="X176">
            <v>152240.71505</v>
          </cell>
          <cell r="Y176">
            <v>147233.66691</v>
          </cell>
          <cell r="Z176">
            <v>147030.22589999999</v>
          </cell>
          <cell r="AA176">
            <v>155787.40448999999</v>
          </cell>
        </row>
        <row r="177">
          <cell r="B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</row>
        <row r="179">
          <cell r="B179">
            <v>0</v>
          </cell>
          <cell r="F179">
            <v>5.5798919494794395E-8</v>
          </cell>
          <cell r="G179">
            <v>0.19327037557252341</v>
          </cell>
          <cell r="H179">
            <v>-146068.54176000002</v>
          </cell>
          <cell r="I179">
            <v>-163024.19148499999</v>
          </cell>
          <cell r="J179">
            <v>-95881.515604999979</v>
          </cell>
          <cell r="K179">
            <v>39032.087509999998</v>
          </cell>
          <cell r="L179">
            <v>106526.57626999999</v>
          </cell>
          <cell r="M179">
            <v>106644.66430999996</v>
          </cell>
          <cell r="N179">
            <v>109145.42567499998</v>
          </cell>
          <cell r="O179">
            <v>104084.74404999999</v>
          </cell>
          <cell r="P179">
            <v>100262.04817999998</v>
          </cell>
          <cell r="Q179">
            <v>123874.85308500002</v>
          </cell>
          <cell r="R179">
            <v>101005.17119000001</v>
          </cell>
          <cell r="S179">
            <v>136260.60897500001</v>
          </cell>
          <cell r="T179">
            <v>119240.515145</v>
          </cell>
          <cell r="U179">
            <v>131747.38472</v>
          </cell>
          <cell r="V179">
            <v>121928.21519000002</v>
          </cell>
          <cell r="W179">
            <v>146150.786555</v>
          </cell>
          <cell r="X179">
            <v>152240.71505</v>
          </cell>
          <cell r="Y179">
            <v>147233.66691</v>
          </cell>
          <cell r="Z179">
            <v>147030.22589999999</v>
          </cell>
          <cell r="AA179">
            <v>155787.40448999999</v>
          </cell>
        </row>
        <row r="180">
          <cell r="B180" t="str">
            <v>5ª Adequação - Investimentos</v>
          </cell>
        </row>
        <row r="181">
          <cell r="B181" t="str">
            <v>Fluxo de Caixa do Fator</v>
          </cell>
          <cell r="H181">
            <v>-4.7545707411700278E-3</v>
          </cell>
          <cell r="I181">
            <v>-4.3047690141975181E-2</v>
          </cell>
          <cell r="J181">
            <v>1.2799929911125218E-2</v>
          </cell>
          <cell r="K181">
            <v>-8.8630168811505428E-3</v>
          </cell>
          <cell r="L181">
            <v>-1.6817437248732858E-2</v>
          </cell>
          <cell r="M181">
            <v>49.132733959264968</v>
          </cell>
          <cell r="N181">
            <v>427.42931750932394</v>
          </cell>
          <cell r="O181">
            <v>-1020.9408521737435</v>
          </cell>
          <cell r="P181">
            <v>-24841.842011920169</v>
          </cell>
          <cell r="Q181">
            <v>281.02712509579931</v>
          </cell>
          <cell r="R181">
            <v>12737.234363257021</v>
          </cell>
          <cell r="S181">
            <v>1096.4040134913676</v>
          </cell>
          <cell r="T181">
            <v>4660.7451778745108</v>
          </cell>
          <cell r="U181">
            <v>-324.98927756876861</v>
          </cell>
          <cell r="V181">
            <v>3724.3490021469506</v>
          </cell>
          <cell r="W181">
            <v>12213.988464310578</v>
          </cell>
          <cell r="X181">
            <v>218.38289198839925</v>
          </cell>
          <cell r="Y181">
            <v>-1972.5952578898077</v>
          </cell>
          <cell r="Z181">
            <v>-9043.6600218135482</v>
          </cell>
          <cell r="AA181">
            <v>-1678.9002256918711</v>
          </cell>
        </row>
        <row r="182">
          <cell r="B182" t="str">
            <v>Somatoria com Projeto Original</v>
          </cell>
          <cell r="F182">
            <v>-2176.5888463964843</v>
          </cell>
          <cell r="G182">
            <v>0.19208059764202703</v>
          </cell>
          <cell r="H182">
            <v>-146068.54651457077</v>
          </cell>
          <cell r="I182">
            <v>-163024.23453269014</v>
          </cell>
          <cell r="J182">
            <v>-95881.502805070064</v>
          </cell>
          <cell r="K182">
            <v>39032.078646983115</v>
          </cell>
          <cell r="L182">
            <v>106526.55945256274</v>
          </cell>
          <cell r="M182">
            <v>106693.79704395923</v>
          </cell>
          <cell r="N182">
            <v>109572.8549925093</v>
          </cell>
          <cell r="O182">
            <v>103063.80319782624</v>
          </cell>
          <cell r="P182">
            <v>75420.206168079807</v>
          </cell>
          <cell r="Q182">
            <v>124155.88021009583</v>
          </cell>
          <cell r="R182">
            <v>113742.40555325703</v>
          </cell>
          <cell r="S182">
            <v>137357.01298849139</v>
          </cell>
          <cell r="T182">
            <v>123901.26032287451</v>
          </cell>
          <cell r="U182">
            <v>131422.39544243124</v>
          </cell>
          <cell r="V182">
            <v>125652.56419214697</v>
          </cell>
          <cell r="W182">
            <v>158364.77501931059</v>
          </cell>
          <cell r="X182">
            <v>152459.09794198841</v>
          </cell>
          <cell r="Y182">
            <v>145261.0716521102</v>
          </cell>
          <cell r="Z182">
            <v>137986.56587818643</v>
          </cell>
          <cell r="AA182">
            <v>154108.50426430811</v>
          </cell>
        </row>
        <row r="183">
          <cell r="B183" t="str">
            <v>(=)TOTAL GERAL</v>
          </cell>
        </row>
        <row r="184">
          <cell r="B184" t="str">
            <v>Fluxo de Caixa do Fator</v>
          </cell>
          <cell r="H184">
            <v>72880.728656972409</v>
          </cell>
          <cell r="I184">
            <v>43182.938420708902</v>
          </cell>
          <cell r="J184">
            <v>-26867.98145911465</v>
          </cell>
          <cell r="K184">
            <v>-54253.799452250947</v>
          </cell>
          <cell r="L184">
            <v>-27590.204907618056</v>
          </cell>
          <cell r="M184">
            <v>-23824.962238788314</v>
          </cell>
          <cell r="N184">
            <v>-23668.337725492824</v>
          </cell>
          <cell r="O184">
            <v>-20585.649678384096</v>
          </cell>
          <cell r="P184">
            <v>-43166.356379822537</v>
          </cell>
          <cell r="Q184">
            <v>-31071.171246849914</v>
          </cell>
          <cell r="R184">
            <v>8874.2479573345008</v>
          </cell>
          <cell r="S184">
            <v>-20685.449558033983</v>
          </cell>
          <cell r="T184">
            <v>-21037.716278085281</v>
          </cell>
          <cell r="U184">
            <v>-19007.183132768459</v>
          </cell>
          <cell r="V184">
            <v>-20547.224159948881</v>
          </cell>
          <cell r="W184">
            <v>-47518.715111280973</v>
          </cell>
          <cell r="X184">
            <v>-29488.701121455644</v>
          </cell>
          <cell r="Y184">
            <v>-17280.376560492896</v>
          </cell>
          <cell r="Z184">
            <v>-26827.066549714225</v>
          </cell>
          <cell r="AA184">
            <v>-18750.694073655719</v>
          </cell>
        </row>
        <row r="185">
          <cell r="B185" t="str">
            <v>Somatoria com Projeto Original</v>
          </cell>
          <cell r="F185">
            <v>-9666.8082702298179</v>
          </cell>
          <cell r="G185">
            <v>0.18645436637078908</v>
          </cell>
          <cell r="H185">
            <v>-73187.813103027613</v>
          </cell>
          <cell r="I185">
            <v>-119841.25306429109</v>
          </cell>
          <cell r="J185">
            <v>-122749.49706411464</v>
          </cell>
          <cell r="K185">
            <v>-15221.71194225095</v>
          </cell>
          <cell r="L185">
            <v>78936.371362381935</v>
          </cell>
          <cell r="M185">
            <v>82819.70207121165</v>
          </cell>
          <cell r="N185">
            <v>85477.087949507157</v>
          </cell>
          <cell r="O185">
            <v>83499.094371615894</v>
          </cell>
          <cell r="P185">
            <v>57095.691800177447</v>
          </cell>
          <cell r="Q185">
            <v>92803.681838150107</v>
          </cell>
          <cell r="R185">
            <v>109879.41914733451</v>
          </cell>
          <cell r="S185">
            <v>115575.15941696602</v>
          </cell>
          <cell r="T185">
            <v>98202.798866914716</v>
          </cell>
          <cell r="U185">
            <v>112740.20158723154</v>
          </cell>
          <cell r="V185">
            <v>101380.99103005114</v>
          </cell>
          <cell r="W185">
            <v>98632.071443719033</v>
          </cell>
          <cell r="X185">
            <v>122752.01392854436</v>
          </cell>
          <cell r="Y185">
            <v>129953.29034950711</v>
          </cell>
          <cell r="Z185">
            <v>120203.15935028577</v>
          </cell>
          <cell r="AA185">
            <v>137036.71041634426</v>
          </cell>
        </row>
        <row r="186">
          <cell r="B186" t="str">
            <v>(a) efeitos de cada fator de desequilibrio no fluxo de caixa e na taxa interna de retorno do projeto original</v>
          </cell>
        </row>
        <row r="188">
          <cell r="B188" t="str">
            <v>DEMONSTRATIVO DE RESULTADOS COM FATORES DE DESEQUILIBRIO NO PERIODO CONTRATUAL (MIlhares de Reais)</v>
          </cell>
        </row>
        <row r="190">
          <cell r="B190" t="str">
            <v>DISCRIMINAÇÃO</v>
          </cell>
          <cell r="G190">
            <v>1</v>
          </cell>
          <cell r="H190">
            <v>2</v>
          </cell>
          <cell r="I190">
            <v>3</v>
          </cell>
          <cell r="J190">
            <v>4</v>
          </cell>
          <cell r="K190">
            <v>5</v>
          </cell>
          <cell r="L190">
            <v>6</v>
          </cell>
          <cell r="M190">
            <v>7</v>
          </cell>
          <cell r="N190">
            <v>8</v>
          </cell>
          <cell r="O190">
            <v>9</v>
          </cell>
          <cell r="P190">
            <v>10</v>
          </cell>
          <cell r="Q190">
            <v>11</v>
          </cell>
          <cell r="R190">
            <v>12</v>
          </cell>
          <cell r="S190">
            <v>13</v>
          </cell>
          <cell r="T190">
            <v>14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19</v>
          </cell>
          <cell r="Z190">
            <v>20</v>
          </cell>
          <cell r="AA190" t="str">
            <v>TOTAL</v>
          </cell>
        </row>
        <row r="191">
          <cell r="B191" t="str">
            <v>1 -  RECEITA BRUTA    (1.1)</v>
          </cell>
          <cell r="G191">
            <v>74352</v>
          </cell>
          <cell r="H191">
            <v>99547</v>
          </cell>
          <cell r="I191">
            <v>106637</v>
          </cell>
          <cell r="J191">
            <v>220998</v>
          </cell>
          <cell r="K191">
            <v>229501.11239999998</v>
          </cell>
          <cell r="L191">
            <v>234830.83349270842</v>
          </cell>
          <cell r="M191">
            <v>230516.41174760429</v>
          </cell>
          <cell r="N191">
            <v>233540.70425958713</v>
          </cell>
          <cell r="O191">
            <v>237029.27272684977</v>
          </cell>
          <cell r="P191">
            <v>240676.75116454266</v>
          </cell>
          <cell r="Q191">
            <v>243822.58230852691</v>
          </cell>
          <cell r="R191">
            <v>247362.97268178276</v>
          </cell>
          <cell r="S191">
            <v>250958.19439623621</v>
          </cell>
          <cell r="T191">
            <v>254603.73247612332</v>
          </cell>
          <cell r="U191">
            <v>258301.02239440699</v>
          </cell>
          <cell r="V191">
            <v>262049.58324223923</v>
          </cell>
          <cell r="W191">
            <v>268969.46703550639</v>
          </cell>
          <cell r="X191">
            <v>277327.56110807159</v>
          </cell>
          <cell r="Y191">
            <v>281375.84794131375</v>
          </cell>
          <cell r="Z191">
            <v>285484.52337955317</v>
          </cell>
          <cell r="AA191">
            <v>4537884.5727550527</v>
          </cell>
        </row>
        <row r="192">
          <cell r="B192" t="str">
            <v>1.1 - Operacionais    (1.1.1 + 1.1.2)</v>
          </cell>
          <cell r="G192">
            <v>74352</v>
          </cell>
          <cell r="H192">
            <v>99547</v>
          </cell>
          <cell r="I192">
            <v>106637</v>
          </cell>
          <cell r="J192">
            <v>220998</v>
          </cell>
          <cell r="K192">
            <v>229501.11239999998</v>
          </cell>
          <cell r="L192">
            <v>234830.83349270842</v>
          </cell>
          <cell r="M192">
            <v>230516.41174760429</v>
          </cell>
          <cell r="N192">
            <v>233540.70425958713</v>
          </cell>
          <cell r="O192">
            <v>237029.27272684977</v>
          </cell>
          <cell r="P192">
            <v>240676.75116454266</v>
          </cell>
          <cell r="Q192">
            <v>243822.58230852691</v>
          </cell>
          <cell r="R192">
            <v>247362.97268178276</v>
          </cell>
          <cell r="S192">
            <v>250958.19439623621</v>
          </cell>
          <cell r="T192">
            <v>254603.73247612332</v>
          </cell>
          <cell r="U192">
            <v>258301.02239440699</v>
          </cell>
          <cell r="V192">
            <v>262049.58324223923</v>
          </cell>
          <cell r="W192">
            <v>268969.46703550639</v>
          </cell>
          <cell r="X192">
            <v>277327.56110807159</v>
          </cell>
          <cell r="Y192">
            <v>281375.84794131375</v>
          </cell>
          <cell r="Z192">
            <v>285484.52337955317</v>
          </cell>
          <cell r="AA192">
            <v>4537884.5727550527</v>
          </cell>
        </row>
        <row r="193">
          <cell r="B193" t="str">
            <v>1.1.1 - Receitas de  Pedágios    (Transp. Qd.2.1.1.2)</v>
          </cell>
          <cell r="G193">
            <v>73430</v>
          </cell>
          <cell r="H193">
            <v>96402</v>
          </cell>
          <cell r="I193">
            <v>98799</v>
          </cell>
          <cell r="J193">
            <v>213157</v>
          </cell>
          <cell r="K193">
            <v>221357.11239999998</v>
          </cell>
          <cell r="L193">
            <v>226683.83349270842</v>
          </cell>
          <cell r="M193">
            <v>222366.41174760429</v>
          </cell>
          <cell r="N193">
            <v>225387.70425958713</v>
          </cell>
          <cell r="O193">
            <v>228873.27272684977</v>
          </cell>
          <cell r="P193">
            <v>232517.75116454266</v>
          </cell>
          <cell r="Q193">
            <v>235660.58230852691</v>
          </cell>
          <cell r="R193">
            <v>239197.97268178276</v>
          </cell>
          <cell r="S193">
            <v>242790.19439623621</v>
          </cell>
          <cell r="T193">
            <v>246432.73247612332</v>
          </cell>
          <cell r="U193">
            <v>250127.02239440699</v>
          </cell>
          <cell r="V193">
            <v>253872.58324223923</v>
          </cell>
          <cell r="W193">
            <v>260789.46703550639</v>
          </cell>
          <cell r="X193">
            <v>269144.56110807159</v>
          </cell>
          <cell r="Y193">
            <v>273189.84794131375</v>
          </cell>
          <cell r="Z193">
            <v>277295.52337955317</v>
          </cell>
          <cell r="AA193">
            <v>4387474.5727550527</v>
          </cell>
        </row>
        <row r="194">
          <cell r="B194" t="str">
            <v>1.1.2 - Outras Receitas Operacionais    (calculado 2.1.2.)</v>
          </cell>
          <cell r="G194">
            <v>922</v>
          </cell>
          <cell r="H194">
            <v>3145</v>
          </cell>
          <cell r="I194">
            <v>7838</v>
          </cell>
          <cell r="J194">
            <v>7841</v>
          </cell>
          <cell r="K194">
            <v>8144</v>
          </cell>
          <cell r="L194">
            <v>8147.0000000000009</v>
          </cell>
          <cell r="M194">
            <v>8150</v>
          </cell>
          <cell r="N194">
            <v>8153</v>
          </cell>
          <cell r="O194">
            <v>8156</v>
          </cell>
          <cell r="P194">
            <v>8159</v>
          </cell>
          <cell r="Q194">
            <v>8162</v>
          </cell>
          <cell r="R194">
            <v>8165</v>
          </cell>
          <cell r="S194">
            <v>8168</v>
          </cell>
          <cell r="T194">
            <v>8170.9999999999991</v>
          </cell>
          <cell r="U194">
            <v>8174</v>
          </cell>
          <cell r="V194">
            <v>8177</v>
          </cell>
          <cell r="W194">
            <v>8180</v>
          </cell>
          <cell r="X194">
            <v>8183</v>
          </cell>
          <cell r="Y194">
            <v>8186.0000000000009</v>
          </cell>
          <cell r="Z194">
            <v>8189</v>
          </cell>
          <cell r="AA194">
            <v>150410</v>
          </cell>
        </row>
        <row r="195">
          <cell r="B195" t="str">
            <v>2 -  DEDUÇÕES DA RECEITA    (2.1)</v>
          </cell>
          <cell r="G195">
            <v>3457.3679999999999</v>
          </cell>
          <cell r="H195">
            <v>4628.9354999999996</v>
          </cell>
          <cell r="I195">
            <v>4958.6204999999991</v>
          </cell>
          <cell r="J195">
            <v>10276.406999999999</v>
          </cell>
          <cell r="K195">
            <v>10671.801726600001</v>
          </cell>
          <cell r="L195">
            <v>11063.396787475691</v>
          </cell>
          <cell r="M195">
            <v>19190.083929921766</v>
          </cell>
          <cell r="N195">
            <v>19875.150918454288</v>
          </cell>
          <cell r="O195">
            <v>20176.792090872506</v>
          </cell>
          <cell r="P195">
            <v>20492.178975732942</v>
          </cell>
          <cell r="Q195">
            <v>20764.173369687582</v>
          </cell>
          <cell r="R195">
            <v>21070.297136974208</v>
          </cell>
          <cell r="S195">
            <v>21381.163815274434</v>
          </cell>
          <cell r="T195">
            <v>21696.382859184665</v>
          </cell>
          <cell r="U195">
            <v>22016.078437116201</v>
          </cell>
          <cell r="V195">
            <v>22340.208950453693</v>
          </cell>
          <cell r="W195">
            <v>22938.658898571306</v>
          </cell>
          <cell r="X195">
            <v>23661.514035848195</v>
          </cell>
          <cell r="Y195">
            <v>24011.570846923642</v>
          </cell>
          <cell r="Z195">
            <v>24366.851272331354</v>
          </cell>
          <cell r="AA195">
            <v>349037.6350514224</v>
          </cell>
        </row>
        <row r="196">
          <cell r="B196" t="str">
            <v>2.1 - Tributos sobre Faturamento    (2.1.1+ .... + 2.1.4)</v>
          </cell>
          <cell r="G196">
            <v>3457.3679999999999</v>
          </cell>
          <cell r="H196">
            <v>4628.9354999999996</v>
          </cell>
          <cell r="I196">
            <v>4958.6204999999991</v>
          </cell>
          <cell r="J196">
            <v>10276.406999999999</v>
          </cell>
          <cell r="K196">
            <v>10671.801726600001</v>
          </cell>
          <cell r="L196">
            <v>11063.396787475691</v>
          </cell>
          <cell r="M196">
            <v>19190.083929921766</v>
          </cell>
          <cell r="N196">
            <v>19875.150918454288</v>
          </cell>
          <cell r="O196">
            <v>20176.792090872506</v>
          </cell>
          <cell r="P196">
            <v>20492.178975732942</v>
          </cell>
          <cell r="Q196">
            <v>20764.173369687582</v>
          </cell>
          <cell r="R196">
            <v>21070.297136974208</v>
          </cell>
          <cell r="S196">
            <v>21381.163815274434</v>
          </cell>
          <cell r="T196">
            <v>21696.382859184665</v>
          </cell>
          <cell r="U196">
            <v>22016.078437116201</v>
          </cell>
          <cell r="V196">
            <v>22340.208950453693</v>
          </cell>
          <cell r="W196">
            <v>22938.658898571306</v>
          </cell>
          <cell r="X196">
            <v>23661.514035848195</v>
          </cell>
          <cell r="Y196">
            <v>24011.570846923642</v>
          </cell>
          <cell r="Z196">
            <v>24366.851272331354</v>
          </cell>
          <cell r="AA196">
            <v>349037.6350514224</v>
          </cell>
        </row>
        <row r="197">
          <cell r="B197" t="str">
            <v>2.1.1 - I.S.S    (transp. Qd  1.3.)</v>
          </cell>
          <cell r="G197">
            <v>1487.04</v>
          </cell>
          <cell r="H197">
            <v>1990.94</v>
          </cell>
          <cell r="I197">
            <v>2132.7399999999998</v>
          </cell>
          <cell r="J197">
            <v>4419.96</v>
          </cell>
          <cell r="K197">
            <v>4590.0222480000002</v>
          </cell>
          <cell r="L197">
            <v>4804.4389424027304</v>
          </cell>
          <cell r="M197">
            <v>11003.362572695711</v>
          </cell>
          <cell r="N197">
            <v>11432.445212979357</v>
          </cell>
          <cell r="O197">
            <v>11606.78363634249</v>
          </cell>
          <cell r="P197">
            <v>11789.067558227134</v>
          </cell>
          <cell r="Q197">
            <v>11946.269115426347</v>
          </cell>
          <cell r="R197">
            <v>12123.198634089138</v>
          </cell>
          <cell r="S197">
            <v>12302.869719811812</v>
          </cell>
          <cell r="T197">
            <v>12485.056623806166</v>
          </cell>
          <cell r="U197">
            <v>12669.831119720349</v>
          </cell>
          <cell r="V197">
            <v>12857.169162111961</v>
          </cell>
          <cell r="W197">
            <v>13203.073351775321</v>
          </cell>
          <cell r="X197">
            <v>13620.888055403582</v>
          </cell>
          <cell r="Y197">
            <v>13823.212397065688</v>
          </cell>
          <cell r="Z197">
            <v>14028.55616897766</v>
          </cell>
          <cell r="AA197">
            <v>194316.92451883544</v>
          </cell>
        </row>
        <row r="198">
          <cell r="B198" t="str">
            <v>2.1.2 - Cofins    (transp. Qd 1.3.)</v>
          </cell>
          <cell r="G198">
            <v>1487.04</v>
          </cell>
          <cell r="H198">
            <v>1990.94</v>
          </cell>
          <cell r="I198">
            <v>2132.7399999999998</v>
          </cell>
          <cell r="J198">
            <v>4419.96</v>
          </cell>
          <cell r="K198">
            <v>4590.0222480000002</v>
          </cell>
          <cell r="L198">
            <v>4732.557427370356</v>
          </cell>
          <cell r="M198">
            <v>6741.3396808666266</v>
          </cell>
          <cell r="N198">
            <v>6924.6911277876143</v>
          </cell>
          <cell r="O198">
            <v>7029.3181818054927</v>
          </cell>
          <cell r="P198">
            <v>7138.7125349362805</v>
          </cell>
          <cell r="Q198">
            <v>7233.0574692558084</v>
          </cell>
          <cell r="R198">
            <v>7339.2391804534827</v>
          </cell>
          <cell r="S198">
            <v>7447.0658318870856</v>
          </cell>
          <cell r="T198">
            <v>7556.401974283699</v>
          </cell>
          <cell r="U198">
            <v>7667.2906718322083</v>
          </cell>
          <cell r="V198">
            <v>7779.7174972671764</v>
          </cell>
          <cell r="W198">
            <v>7987.2840110651914</v>
          </cell>
          <cell r="X198">
            <v>8237.9968332421486</v>
          </cell>
          <cell r="Y198">
            <v>8359.4154382394117</v>
          </cell>
          <cell r="Z198">
            <v>8482.6457013865966</v>
          </cell>
          <cell r="AA198">
            <v>125277.43580967917</v>
          </cell>
        </row>
        <row r="199">
          <cell r="B199" t="str">
            <v>2.1.3 - Pis / Pasep    (transp. Qd 1.3.)</v>
          </cell>
          <cell r="G199">
            <v>483.28799999999995</v>
          </cell>
          <cell r="H199">
            <v>647.05549999999994</v>
          </cell>
          <cell r="I199">
            <v>693.14049999999997</v>
          </cell>
          <cell r="J199">
            <v>1436.4869999999999</v>
          </cell>
          <cell r="K199">
            <v>1491.7572306</v>
          </cell>
          <cell r="L199">
            <v>1526.400417702605</v>
          </cell>
          <cell r="M199">
            <v>1445.381676359428</v>
          </cell>
          <cell r="N199">
            <v>1518.0145776873164</v>
          </cell>
          <cell r="O199">
            <v>1540.6902727245233</v>
          </cell>
          <cell r="P199">
            <v>1564.3988825695271</v>
          </cell>
          <cell r="Q199">
            <v>1584.8467850054251</v>
          </cell>
          <cell r="R199">
            <v>1607.8593224315878</v>
          </cell>
          <cell r="S199">
            <v>1631.2282635755355</v>
          </cell>
          <cell r="T199">
            <v>1654.9242610948011</v>
          </cell>
          <cell r="U199">
            <v>1678.9566455636455</v>
          </cell>
          <cell r="V199">
            <v>1703.3222910745549</v>
          </cell>
          <cell r="W199">
            <v>1748.3015357307916</v>
          </cell>
          <cell r="X199">
            <v>1802.629147202465</v>
          </cell>
          <cell r="Y199">
            <v>1828.9430116185392</v>
          </cell>
          <cell r="Z199">
            <v>1855.6494019670954</v>
          </cell>
          <cell r="AA199">
            <v>29443.274722907838</v>
          </cell>
        </row>
        <row r="200">
          <cell r="B200" t="str">
            <v>2.1.4 - CPMF    (transp Qd 1.3.)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</row>
        <row r="201">
          <cell r="B201" t="str">
            <v>3 -  RECEITA LIQUIDA    (1 - 2)</v>
          </cell>
          <cell r="G201">
            <v>70894.631999999998</v>
          </cell>
          <cell r="H201">
            <v>94918.064500000008</v>
          </cell>
          <cell r="I201">
            <v>101678.3795</v>
          </cell>
          <cell r="J201">
            <v>210721.59299999999</v>
          </cell>
          <cell r="K201">
            <v>218829.31067339997</v>
          </cell>
          <cell r="L201">
            <v>223767.43670523274</v>
          </cell>
          <cell r="M201">
            <v>211326.32781768253</v>
          </cell>
          <cell r="N201">
            <v>213665.55334113285</v>
          </cell>
          <cell r="O201">
            <v>216852.48063597726</v>
          </cell>
          <cell r="P201">
            <v>220184.57218880972</v>
          </cell>
          <cell r="Q201">
            <v>223058.40893883933</v>
          </cell>
          <cell r="R201">
            <v>226292.67554480856</v>
          </cell>
          <cell r="S201">
            <v>229577.03058096179</v>
          </cell>
          <cell r="T201">
            <v>232907.34961693865</v>
          </cell>
          <cell r="U201">
            <v>236284.94395729079</v>
          </cell>
          <cell r="V201">
            <v>239709.37429178553</v>
          </cell>
          <cell r="W201">
            <v>246030.80813693508</v>
          </cell>
          <cell r="X201">
            <v>253666.04707222339</v>
          </cell>
          <cell r="Y201">
            <v>257364.27709439013</v>
          </cell>
          <cell r="Z201">
            <v>261117.67210722182</v>
          </cell>
          <cell r="AA201">
            <v>4188846.9377036304</v>
          </cell>
        </row>
        <row r="202">
          <cell r="B202" t="str">
            <v>4 -  DESPESAS    (4.1)</v>
          </cell>
          <cell r="G202">
            <v>56958.214179615381</v>
          </cell>
          <cell r="H202">
            <v>78419.906818825373</v>
          </cell>
          <cell r="I202">
            <v>89364.985024705675</v>
          </cell>
          <cell r="J202">
            <v>101777.0051740217</v>
          </cell>
          <cell r="K202">
            <v>106500.71432268093</v>
          </cell>
          <cell r="L202">
            <v>108759.88472509553</v>
          </cell>
          <cell r="M202">
            <v>104284.7709688094</v>
          </cell>
          <cell r="N202">
            <v>101727.72783768243</v>
          </cell>
          <cell r="O202">
            <v>105144.03123900748</v>
          </cell>
          <cell r="P202">
            <v>108712.23716354033</v>
          </cell>
          <cell r="Q202">
            <v>119029.31275247855</v>
          </cell>
          <cell r="R202">
            <v>119113.69745930994</v>
          </cell>
          <cell r="S202">
            <v>119047.71608359212</v>
          </cell>
          <cell r="T202">
            <v>120652.59866587407</v>
          </cell>
          <cell r="U202">
            <v>125257.38797551821</v>
          </cell>
          <cell r="V202">
            <v>137025.23193219703</v>
          </cell>
          <cell r="W202">
            <v>147601.54451624458</v>
          </cell>
          <cell r="X202">
            <v>152614.86723866261</v>
          </cell>
          <cell r="Y202">
            <v>162776.11761464371</v>
          </cell>
          <cell r="Z202">
            <v>190844.88185366627</v>
          </cell>
          <cell r="AA202">
            <v>2355612.8335461714</v>
          </cell>
        </row>
        <row r="203">
          <cell r="B203" t="str">
            <v>4.1 - Operacionais    (4.1.1+ .... + 4.1.10)</v>
          </cell>
          <cell r="G203">
            <v>56958.214179615381</v>
          </cell>
          <cell r="H203">
            <v>78419.906818825373</v>
          </cell>
          <cell r="I203">
            <v>89364.985024705675</v>
          </cell>
          <cell r="J203">
            <v>101777.0051740217</v>
          </cell>
          <cell r="K203">
            <v>106500.71432268093</v>
          </cell>
          <cell r="L203">
            <v>108759.88472509553</v>
          </cell>
          <cell r="M203">
            <v>104284.7709688094</v>
          </cell>
          <cell r="N203">
            <v>101727.72783768243</v>
          </cell>
          <cell r="O203">
            <v>105144.03123900748</v>
          </cell>
          <cell r="P203">
            <v>108712.23716354033</v>
          </cell>
          <cell r="Q203">
            <v>119029.31275247855</v>
          </cell>
          <cell r="R203">
            <v>119113.69745930994</v>
          </cell>
          <cell r="S203">
            <v>119047.71608359212</v>
          </cell>
          <cell r="T203">
            <v>120652.59866587407</v>
          </cell>
          <cell r="U203">
            <v>125257.38797551821</v>
          </cell>
          <cell r="V203">
            <v>137025.23193219703</v>
          </cell>
          <cell r="W203">
            <v>147601.54451624458</v>
          </cell>
          <cell r="X203">
            <v>152614.86723866261</v>
          </cell>
          <cell r="Y203">
            <v>162776.11761464371</v>
          </cell>
          <cell r="Z203">
            <v>190844.88185366627</v>
          </cell>
          <cell r="AA203">
            <v>2355612.8335461714</v>
          </cell>
        </row>
        <row r="204">
          <cell r="B204" t="str">
            <v>4.1.1  -  Pessoal e Administradores    (Transp. Qd. 1.3.)</v>
          </cell>
          <cell r="G204">
            <v>20034</v>
          </cell>
          <cell r="H204">
            <v>27971</v>
          </cell>
          <cell r="I204">
            <v>31249</v>
          </cell>
          <cell r="J204">
            <v>34297</v>
          </cell>
          <cell r="K204">
            <v>34048</v>
          </cell>
          <cell r="L204">
            <v>34047</v>
          </cell>
          <cell r="M204">
            <v>34048</v>
          </cell>
          <cell r="N204">
            <v>34047</v>
          </cell>
          <cell r="O204">
            <v>34048</v>
          </cell>
          <cell r="P204">
            <v>34047</v>
          </cell>
          <cell r="Q204">
            <v>34048</v>
          </cell>
          <cell r="R204">
            <v>34047</v>
          </cell>
          <cell r="S204">
            <v>34048</v>
          </cell>
          <cell r="T204">
            <v>34047</v>
          </cell>
          <cell r="U204">
            <v>34048</v>
          </cell>
          <cell r="V204">
            <v>34047</v>
          </cell>
          <cell r="W204">
            <v>34047</v>
          </cell>
          <cell r="X204">
            <v>34047</v>
          </cell>
          <cell r="Y204">
            <v>34047</v>
          </cell>
          <cell r="Z204">
            <v>34047</v>
          </cell>
          <cell r="AA204">
            <v>658309</v>
          </cell>
        </row>
        <row r="205">
          <cell r="B205" t="str">
            <v>4.1.2  -  Conservação de Rotina    (Transp. Qd. 1.3.)</v>
          </cell>
          <cell r="G205">
            <v>2691</v>
          </cell>
          <cell r="H205">
            <v>5382</v>
          </cell>
          <cell r="I205">
            <v>5457</v>
          </cell>
          <cell r="J205">
            <v>5560</v>
          </cell>
          <cell r="K205">
            <v>6466</v>
          </cell>
          <cell r="L205">
            <v>6466</v>
          </cell>
          <cell r="M205">
            <v>6466</v>
          </cell>
          <cell r="N205">
            <v>6466</v>
          </cell>
          <cell r="O205">
            <v>6997</v>
          </cell>
          <cell r="P205">
            <v>6997</v>
          </cell>
          <cell r="Q205">
            <v>6997</v>
          </cell>
          <cell r="R205">
            <v>6997</v>
          </cell>
          <cell r="S205">
            <v>6997</v>
          </cell>
          <cell r="T205">
            <v>6997</v>
          </cell>
          <cell r="U205">
            <v>6997</v>
          </cell>
          <cell r="V205">
            <v>6997</v>
          </cell>
          <cell r="W205">
            <v>6997</v>
          </cell>
          <cell r="X205">
            <v>6997</v>
          </cell>
          <cell r="Y205">
            <v>6997</v>
          </cell>
          <cell r="Z205">
            <v>6997</v>
          </cell>
          <cell r="AA205">
            <v>128918</v>
          </cell>
        </row>
        <row r="206">
          <cell r="B206" t="str">
            <v>4.1.3  -  Consumo    (Transp. Qd. 1.3.)</v>
          </cell>
          <cell r="G206">
            <v>925</v>
          </cell>
          <cell r="H206">
            <v>987</v>
          </cell>
          <cell r="I206">
            <v>1000</v>
          </cell>
          <cell r="J206">
            <v>1135</v>
          </cell>
          <cell r="K206">
            <v>1135</v>
          </cell>
          <cell r="L206">
            <v>1135</v>
          </cell>
          <cell r="M206">
            <v>1135</v>
          </cell>
          <cell r="N206">
            <v>1135</v>
          </cell>
          <cell r="O206">
            <v>1135</v>
          </cell>
          <cell r="P206">
            <v>1135</v>
          </cell>
          <cell r="Q206">
            <v>1135</v>
          </cell>
          <cell r="R206">
            <v>1135</v>
          </cell>
          <cell r="S206">
            <v>1135</v>
          </cell>
          <cell r="T206">
            <v>1135</v>
          </cell>
          <cell r="U206">
            <v>1135</v>
          </cell>
          <cell r="V206">
            <v>1135</v>
          </cell>
          <cell r="W206">
            <v>1135</v>
          </cell>
          <cell r="X206">
            <v>1135</v>
          </cell>
          <cell r="Y206">
            <v>1135</v>
          </cell>
          <cell r="Z206">
            <v>1135</v>
          </cell>
          <cell r="AA206">
            <v>22207</v>
          </cell>
        </row>
        <row r="207">
          <cell r="B207" t="str">
            <v>4.1.4  -  Transportes    (Transp. Qd. 1.3.)</v>
          </cell>
          <cell r="G207">
            <v>2399</v>
          </cell>
          <cell r="H207">
            <v>4565</v>
          </cell>
          <cell r="I207">
            <v>4981</v>
          </cell>
          <cell r="J207">
            <v>5230</v>
          </cell>
          <cell r="K207">
            <v>5306</v>
          </cell>
          <cell r="L207">
            <v>5307</v>
          </cell>
          <cell r="M207">
            <v>5306</v>
          </cell>
          <cell r="N207">
            <v>5307</v>
          </cell>
          <cell r="O207">
            <v>5306</v>
          </cell>
          <cell r="P207">
            <v>5307</v>
          </cell>
          <cell r="Q207">
            <v>5306</v>
          </cell>
          <cell r="R207">
            <v>5307</v>
          </cell>
          <cell r="S207">
            <v>5306</v>
          </cell>
          <cell r="T207">
            <v>5307</v>
          </cell>
          <cell r="U207">
            <v>5306</v>
          </cell>
          <cell r="V207">
            <v>5307</v>
          </cell>
          <cell r="W207">
            <v>5306</v>
          </cell>
          <cell r="X207">
            <v>5307</v>
          </cell>
          <cell r="Y207">
            <v>5306</v>
          </cell>
          <cell r="Z207">
            <v>5306</v>
          </cell>
          <cell r="AA207">
            <v>102078</v>
          </cell>
        </row>
        <row r="208">
          <cell r="B208" t="str">
            <v>4.1.5  -  Diversas    (Transp. Qd. 1.3.)</v>
          </cell>
          <cell r="G208">
            <v>3376</v>
          </cell>
          <cell r="H208">
            <v>4638</v>
          </cell>
          <cell r="I208">
            <v>4059</v>
          </cell>
          <cell r="J208">
            <v>2441</v>
          </cell>
          <cell r="K208">
            <v>1745</v>
          </cell>
          <cell r="L208">
            <v>1745</v>
          </cell>
          <cell r="M208">
            <v>1745</v>
          </cell>
          <cell r="N208">
            <v>1745</v>
          </cell>
          <cell r="O208">
            <v>1745</v>
          </cell>
          <cell r="P208">
            <v>1745</v>
          </cell>
          <cell r="Q208">
            <v>1745</v>
          </cell>
          <cell r="R208">
            <v>1745</v>
          </cell>
          <cell r="S208">
            <v>1745</v>
          </cell>
          <cell r="T208">
            <v>1745</v>
          </cell>
          <cell r="U208">
            <v>1745</v>
          </cell>
          <cell r="V208">
            <v>1745</v>
          </cell>
          <cell r="W208">
            <v>1745</v>
          </cell>
          <cell r="X208">
            <v>1745</v>
          </cell>
          <cell r="Y208">
            <v>1745</v>
          </cell>
          <cell r="Z208">
            <v>1745</v>
          </cell>
          <cell r="AA208">
            <v>42434</v>
          </cell>
        </row>
        <row r="209">
          <cell r="B209" t="str">
            <v>4.1.6  -  Depreciação/Amortização    (Transp. Qd. 1.3.)</v>
          </cell>
          <cell r="G209">
            <v>2664.2541796153846</v>
          </cell>
          <cell r="H209">
            <v>9402.0968188253628</v>
          </cell>
          <cell r="I209">
            <v>17123.475024705673</v>
          </cell>
          <cell r="J209">
            <v>24333.665174021691</v>
          </cell>
          <cell r="K209">
            <v>28827.280950680914</v>
          </cell>
          <cell r="L209">
            <v>30952.55972031429</v>
          </cell>
          <cell r="M209">
            <v>32879.566282379776</v>
          </cell>
          <cell r="N209">
            <v>34592.2279404664</v>
          </cell>
          <cell r="O209">
            <v>37253.858743852506</v>
          </cell>
          <cell r="P209">
            <v>40757.640315254546</v>
          </cell>
          <cell r="Q209">
            <v>42325.252897664504</v>
          </cell>
          <cell r="R209">
            <v>40618.408278856456</v>
          </cell>
          <cell r="S209">
            <v>40461.570251705038</v>
          </cell>
          <cell r="T209">
            <v>41994.086691590368</v>
          </cell>
          <cell r="U209">
            <v>46516.957303686017</v>
          </cell>
          <cell r="V209">
            <v>58215.344434929844</v>
          </cell>
          <cell r="W209">
            <v>68605.060505179383</v>
          </cell>
          <cell r="X209">
            <v>73382.640405420461</v>
          </cell>
          <cell r="Y209">
            <v>83447.442176404293</v>
          </cell>
          <cell r="Z209">
            <v>111414.94615227968</v>
          </cell>
          <cell r="AA209">
            <v>865768.33424783242</v>
          </cell>
        </row>
        <row r="210">
          <cell r="B210" t="str">
            <v>4.1.7  -  Seguros    (transp. Qd 1.3.)</v>
          </cell>
          <cell r="G210">
            <v>910</v>
          </cell>
          <cell r="H210">
            <v>910</v>
          </cell>
          <cell r="I210">
            <v>910</v>
          </cell>
          <cell r="J210">
            <v>910</v>
          </cell>
          <cell r="K210">
            <v>910</v>
          </cell>
          <cell r="L210">
            <v>910</v>
          </cell>
          <cell r="M210">
            <v>910</v>
          </cell>
          <cell r="N210">
            <v>910</v>
          </cell>
          <cell r="O210">
            <v>910</v>
          </cell>
          <cell r="P210">
            <v>910</v>
          </cell>
          <cell r="Q210">
            <v>910</v>
          </cell>
          <cell r="R210">
            <v>910</v>
          </cell>
          <cell r="S210">
            <v>910</v>
          </cell>
          <cell r="T210">
            <v>910</v>
          </cell>
          <cell r="U210">
            <v>910</v>
          </cell>
          <cell r="V210">
            <v>910</v>
          </cell>
          <cell r="W210">
            <v>910</v>
          </cell>
          <cell r="X210">
            <v>910</v>
          </cell>
          <cell r="Y210">
            <v>910</v>
          </cell>
          <cell r="Z210">
            <v>910</v>
          </cell>
          <cell r="AA210">
            <v>18200</v>
          </cell>
        </row>
        <row r="211">
          <cell r="B211" t="str">
            <v xml:space="preserve">4.1.8  -  Garantias  (transp. Qd 1.3.)  </v>
          </cell>
          <cell r="G211">
            <v>2478</v>
          </cell>
          <cell r="H211">
            <v>2328</v>
          </cell>
          <cell r="I211">
            <v>2136</v>
          </cell>
          <cell r="J211">
            <v>1990</v>
          </cell>
          <cell r="K211">
            <v>1928</v>
          </cell>
          <cell r="L211">
            <v>1902</v>
          </cell>
          <cell r="M211">
            <v>1873</v>
          </cell>
          <cell r="N211">
            <v>1843</v>
          </cell>
          <cell r="O211">
            <v>1804</v>
          </cell>
          <cell r="P211">
            <v>1759</v>
          </cell>
          <cell r="Q211">
            <v>1734</v>
          </cell>
          <cell r="R211">
            <v>1683</v>
          </cell>
          <cell r="S211">
            <v>1666</v>
          </cell>
          <cell r="T211">
            <v>1629</v>
          </cell>
          <cell r="U211">
            <v>1600</v>
          </cell>
          <cell r="V211">
            <v>1557</v>
          </cell>
          <cell r="W211">
            <v>1537</v>
          </cell>
          <cell r="X211">
            <v>1521</v>
          </cell>
          <cell r="Y211">
            <v>1497</v>
          </cell>
          <cell r="Z211">
            <v>1467</v>
          </cell>
          <cell r="AA211">
            <v>35932</v>
          </cell>
        </row>
        <row r="212">
          <cell r="B212" t="str">
            <v xml:space="preserve">4.1.9  -  Parc.Variável da Concessão   </v>
          </cell>
          <cell r="G212">
            <v>2230.56</v>
          </cell>
          <cell r="H212">
            <v>2986.41</v>
          </cell>
          <cell r="I212">
            <v>3199.11</v>
          </cell>
          <cell r="J212">
            <v>6629.94</v>
          </cell>
          <cell r="K212">
            <v>6885.0333720000008</v>
          </cell>
          <cell r="L212">
            <v>7044.9250047812529</v>
          </cell>
          <cell r="M212">
            <v>6915.4923524281276</v>
          </cell>
          <cell r="N212">
            <v>7006.221127787614</v>
          </cell>
          <cell r="O212">
            <v>7110.8781818054922</v>
          </cell>
          <cell r="P212">
            <v>7220.3025349362797</v>
          </cell>
          <cell r="Q212">
            <v>7314.6774692558083</v>
          </cell>
          <cell r="R212">
            <v>7420.8891804534815</v>
          </cell>
          <cell r="S212">
            <v>7528.7458318870858</v>
          </cell>
          <cell r="T212">
            <v>7638.1119742837</v>
          </cell>
          <cell r="U212">
            <v>7749.0306718322099</v>
          </cell>
          <cell r="V212">
            <v>7861.4874972671769</v>
          </cell>
          <cell r="W212">
            <v>8069.0840110651907</v>
          </cell>
          <cell r="X212">
            <v>8319.8268332421449</v>
          </cell>
          <cell r="Y212">
            <v>8441.2754382394123</v>
          </cell>
          <cell r="Z212">
            <v>8564.5357013865942</v>
          </cell>
          <cell r="AA212">
            <v>136136.53718265161</v>
          </cell>
        </row>
        <row r="213">
          <cell r="B213" t="str">
            <v xml:space="preserve">4.1.10 - Parcela Fixa da Concessão   </v>
          </cell>
          <cell r="G213">
            <v>19250.400000000001</v>
          </cell>
          <cell r="H213">
            <v>19250.400000000001</v>
          </cell>
          <cell r="I213">
            <v>19250.400000000001</v>
          </cell>
          <cell r="J213">
            <v>19250.400000000001</v>
          </cell>
          <cell r="K213">
            <v>19250.400000000001</v>
          </cell>
          <cell r="L213">
            <v>19250.400000000001</v>
          </cell>
          <cell r="M213">
            <v>13006.712334001502</v>
          </cell>
          <cell r="N213">
            <v>8676.2787694284016</v>
          </cell>
          <cell r="O213">
            <v>8834.294313349501</v>
          </cell>
          <cell r="P213">
            <v>8834.294313349501</v>
          </cell>
          <cell r="Q213">
            <v>17514.382385558252</v>
          </cell>
          <cell r="R213">
            <v>19250.400000000001</v>
          </cell>
          <cell r="S213">
            <v>19250.400000000001</v>
          </cell>
          <cell r="T213">
            <v>19250.400000000001</v>
          </cell>
          <cell r="U213">
            <v>19250.400000000001</v>
          </cell>
          <cell r="V213">
            <v>19250.400000000001</v>
          </cell>
          <cell r="W213">
            <v>19250.400000000001</v>
          </cell>
          <cell r="X213">
            <v>19250.400000000001</v>
          </cell>
          <cell r="Y213">
            <v>19250.400000000001</v>
          </cell>
          <cell r="Z213">
            <v>19258.400000000001</v>
          </cell>
          <cell r="AA213">
            <v>345629.9621156872</v>
          </cell>
        </row>
        <row r="214">
          <cell r="B214" t="str">
            <v>5 -  RESULTADO BRUTO OPERACIONAL     (3 - 4)</v>
          </cell>
          <cell r="G214">
            <v>13936.417820384617</v>
          </cell>
          <cell r="H214">
            <v>16498.157681174634</v>
          </cell>
          <cell r="I214">
            <v>12313.394475294321</v>
          </cell>
          <cell r="J214">
            <v>108944.58782597829</v>
          </cell>
          <cell r="K214">
            <v>112328.59635071905</v>
          </cell>
          <cell r="L214">
            <v>115007.55198013721</v>
          </cell>
          <cell r="M214">
            <v>107041.55684887312</v>
          </cell>
          <cell r="N214">
            <v>111937.82550345043</v>
          </cell>
          <cell r="O214">
            <v>111708.44939696978</v>
          </cell>
          <cell r="P214">
            <v>111472.33502526939</v>
          </cell>
          <cell r="Q214">
            <v>104029.09618636078</v>
          </cell>
          <cell r="R214">
            <v>107178.97808549862</v>
          </cell>
          <cell r="S214">
            <v>110529.31449736966</v>
          </cell>
          <cell r="T214">
            <v>112254.75095106458</v>
          </cell>
          <cell r="U214">
            <v>111027.55598177257</v>
          </cell>
          <cell r="V214">
            <v>102684.1423595885</v>
          </cell>
          <cell r="W214">
            <v>98429.263620690501</v>
          </cell>
          <cell r="X214">
            <v>101051.17983356077</v>
          </cell>
          <cell r="Y214">
            <v>94588.15947974642</v>
          </cell>
          <cell r="Z214">
            <v>70272.790253555548</v>
          </cell>
          <cell r="AA214">
            <v>1833234.104157459</v>
          </cell>
        </row>
        <row r="215">
          <cell r="B215" t="str">
            <v>6 -  RESULTADO FINANCEIRO    (6.1)</v>
          </cell>
          <cell r="G215">
            <v>367</v>
          </cell>
          <cell r="H215">
            <v>482</v>
          </cell>
          <cell r="I215">
            <v>763</v>
          </cell>
          <cell r="J215">
            <v>1066</v>
          </cell>
          <cell r="K215">
            <v>1166</v>
          </cell>
          <cell r="L215">
            <v>1187</v>
          </cell>
          <cell r="M215">
            <v>1210</v>
          </cell>
          <cell r="N215">
            <v>1233</v>
          </cell>
          <cell r="O215">
            <v>1256</v>
          </cell>
          <cell r="P215">
            <v>1280</v>
          </cell>
          <cell r="Q215">
            <v>1301</v>
          </cell>
          <cell r="R215">
            <v>1321</v>
          </cell>
          <cell r="S215">
            <v>1343</v>
          </cell>
          <cell r="T215">
            <v>1364</v>
          </cell>
          <cell r="U215">
            <v>1386</v>
          </cell>
          <cell r="V215">
            <v>1409</v>
          </cell>
          <cell r="W215">
            <v>1432</v>
          </cell>
          <cell r="X215">
            <v>1455</v>
          </cell>
          <cell r="Y215">
            <v>1478</v>
          </cell>
          <cell r="Z215">
            <v>1502.0000000000002</v>
          </cell>
          <cell r="AA215">
            <v>24001</v>
          </cell>
        </row>
        <row r="216">
          <cell r="B216" t="str">
            <v>6.1 - Receitas    (Transp. Qd. 2B)</v>
          </cell>
          <cell r="G216">
            <v>367</v>
          </cell>
          <cell r="H216">
            <v>482</v>
          </cell>
          <cell r="I216">
            <v>763</v>
          </cell>
          <cell r="J216">
            <v>1066</v>
          </cell>
          <cell r="K216">
            <v>1166</v>
          </cell>
          <cell r="L216">
            <v>1187</v>
          </cell>
          <cell r="M216">
            <v>1210</v>
          </cell>
          <cell r="N216">
            <v>1233</v>
          </cell>
          <cell r="O216">
            <v>1256</v>
          </cell>
          <cell r="P216">
            <v>1280</v>
          </cell>
          <cell r="Q216">
            <v>1301</v>
          </cell>
          <cell r="R216">
            <v>1321</v>
          </cell>
          <cell r="S216">
            <v>1343</v>
          </cell>
          <cell r="T216">
            <v>1364</v>
          </cell>
          <cell r="U216">
            <v>1386</v>
          </cell>
          <cell r="V216">
            <v>1409</v>
          </cell>
          <cell r="W216">
            <v>1432</v>
          </cell>
          <cell r="X216">
            <v>1455</v>
          </cell>
          <cell r="Y216">
            <v>1478</v>
          </cell>
          <cell r="Z216">
            <v>1502.0000000000002</v>
          </cell>
          <cell r="AA216">
            <v>24001</v>
          </cell>
        </row>
        <row r="217">
          <cell r="B217" t="str">
            <v>7 -  RESULTADO OPERACIONAL    (5 + 6)</v>
          </cell>
          <cell r="G217">
            <v>14303.417820384617</v>
          </cell>
          <cell r="H217">
            <v>16980.157681174634</v>
          </cell>
          <cell r="I217">
            <v>13076.394475294321</v>
          </cell>
          <cell r="J217">
            <v>110010.58782597829</v>
          </cell>
          <cell r="K217">
            <v>113494.59635071905</v>
          </cell>
          <cell r="L217">
            <v>116194.55198013721</v>
          </cell>
          <cell r="M217">
            <v>108251.55684887312</v>
          </cell>
          <cell r="N217">
            <v>113170.82550345043</v>
          </cell>
          <cell r="O217">
            <v>112964.44939696978</v>
          </cell>
          <cell r="P217">
            <v>112752.33502526939</v>
          </cell>
          <cell r="Q217">
            <v>105330.09618636078</v>
          </cell>
          <cell r="R217">
            <v>108499.97808549862</v>
          </cell>
          <cell r="S217">
            <v>111872.31449736966</v>
          </cell>
          <cell r="T217">
            <v>113618.75095106458</v>
          </cell>
          <cell r="U217">
            <v>112413.55598177257</v>
          </cell>
          <cell r="V217">
            <v>104093.1423595885</v>
          </cell>
          <cell r="W217">
            <v>99861.263620690501</v>
          </cell>
          <cell r="X217">
            <v>102506.17983356077</v>
          </cell>
          <cell r="Y217">
            <v>96066.15947974642</v>
          </cell>
          <cell r="Z217">
            <v>71774.790253555548</v>
          </cell>
          <cell r="AA217">
            <v>1857235.104157459</v>
          </cell>
        </row>
        <row r="218">
          <cell r="B218" t="str">
            <v>8 -  RESULTADO NÃO OPERACIONAL    (Tr. item 2, Qd. 3A)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B219" t="str">
            <v>9 -  RESULTADO ANTES CONTRIBUIÇÃO SOCIAL   (7 + 8)</v>
          </cell>
          <cell r="G219">
            <v>14303.417820384617</v>
          </cell>
          <cell r="H219">
            <v>16980.157681174634</v>
          </cell>
          <cell r="I219">
            <v>13076.394475294321</v>
          </cell>
          <cell r="J219">
            <v>110010.58782597829</v>
          </cell>
          <cell r="K219">
            <v>113494.59635071905</v>
          </cell>
          <cell r="L219">
            <v>116194.55198013721</v>
          </cell>
          <cell r="M219">
            <v>108251.55684887312</v>
          </cell>
          <cell r="N219">
            <v>113170.82550345043</v>
          </cell>
          <cell r="O219">
            <v>112964.44939696978</v>
          </cell>
          <cell r="P219">
            <v>112752.33502526939</v>
          </cell>
          <cell r="Q219">
            <v>105330.09618636078</v>
          </cell>
          <cell r="R219">
            <v>108499.97808549862</v>
          </cell>
          <cell r="S219">
            <v>111872.31449736966</v>
          </cell>
          <cell r="T219">
            <v>113618.75095106458</v>
          </cell>
          <cell r="U219">
            <v>112413.55598177257</v>
          </cell>
          <cell r="V219">
            <v>104093.1423595885</v>
          </cell>
          <cell r="W219">
            <v>99861.263620690501</v>
          </cell>
          <cell r="X219">
            <v>102506.17983356077</v>
          </cell>
          <cell r="Y219">
            <v>96066.15947974642</v>
          </cell>
          <cell r="Z219">
            <v>71774.790253555548</v>
          </cell>
          <cell r="AA219">
            <v>1857235.104157459</v>
          </cell>
        </row>
        <row r="220">
          <cell r="B220" t="str">
            <v>10- CONTRIBUIÇÃO SOCIAL (Legislação vigente)</v>
          </cell>
          <cell r="G220">
            <v>1145.0414256307693</v>
          </cell>
          <cell r="H220">
            <v>1358.4126144939717</v>
          </cell>
          <cell r="I220">
            <v>1046.1115580235455</v>
          </cell>
          <cell r="J220">
            <v>8800.8470260782669</v>
          </cell>
          <cell r="K220">
            <v>9079.5677080575279</v>
          </cell>
          <cell r="L220">
            <v>9295.5641584109708</v>
          </cell>
          <cell r="M220">
            <v>8660.1245479098488</v>
          </cell>
          <cell r="N220">
            <v>9053.6660402760353</v>
          </cell>
          <cell r="O220">
            <v>9037.1559517575788</v>
          </cell>
          <cell r="P220">
            <v>9020.1868020215516</v>
          </cell>
          <cell r="Q220">
            <v>8426.4076949088612</v>
          </cell>
          <cell r="R220">
            <v>8679.9982468398866</v>
          </cell>
          <cell r="S220">
            <v>8949.7851597895751</v>
          </cell>
          <cell r="T220">
            <v>9089.500076085169</v>
          </cell>
          <cell r="U220">
            <v>8993.084478541803</v>
          </cell>
          <cell r="V220">
            <v>8327.4513887670819</v>
          </cell>
          <cell r="W220">
            <v>7988.9010896552427</v>
          </cell>
          <cell r="X220">
            <v>8200.4943866848607</v>
          </cell>
          <cell r="Y220">
            <v>7685.29275837971</v>
          </cell>
          <cell r="Z220">
            <v>5741.9832202844409</v>
          </cell>
          <cell r="AA220">
            <v>148579.57633259665</v>
          </cell>
        </row>
        <row r="221">
          <cell r="B221" t="str">
            <v>11- RESULTADO ANTES IMPOSTO DE RENDA    (9 - 10)</v>
          </cell>
          <cell r="G221">
            <v>13158.376394753848</v>
          </cell>
          <cell r="H221">
            <v>15621.745066680664</v>
          </cell>
          <cell r="I221">
            <v>12030.282917270775</v>
          </cell>
          <cell r="J221">
            <v>101209.74079990003</v>
          </cell>
          <cell r="K221">
            <v>104415.02864266152</v>
          </cell>
          <cell r="L221">
            <v>106898.98782172624</v>
          </cell>
          <cell r="M221">
            <v>99591.432300963279</v>
          </cell>
          <cell r="N221">
            <v>104117.15946317439</v>
          </cell>
          <cell r="O221">
            <v>103927.2934452122</v>
          </cell>
          <cell r="P221">
            <v>103732.14822324784</v>
          </cell>
          <cell r="Q221">
            <v>96903.688491451918</v>
          </cell>
          <cell r="R221">
            <v>99819.979838658735</v>
          </cell>
          <cell r="S221">
            <v>102922.52933758008</v>
          </cell>
          <cell r="T221">
            <v>104529.25087497941</v>
          </cell>
          <cell r="U221">
            <v>103420.47150323077</v>
          </cell>
          <cell r="V221">
            <v>95765.690970821423</v>
          </cell>
          <cell r="W221">
            <v>91872.362531035265</v>
          </cell>
          <cell r="X221">
            <v>94305.685446875912</v>
          </cell>
          <cell r="Y221">
            <v>88380.866721366707</v>
          </cell>
          <cell r="Z221">
            <v>66032.807033271107</v>
          </cell>
          <cell r="AA221">
            <v>1708655.5278248624</v>
          </cell>
        </row>
        <row r="222">
          <cell r="B222" t="str">
            <v>12- IMPOSTO DE RENDA (Legislação vigente)</v>
          </cell>
          <cell r="G222">
            <v>3554.2544550961538</v>
          </cell>
          <cell r="H222">
            <v>4221.0394202936623</v>
          </cell>
          <cell r="I222">
            <v>3245.0986188235784</v>
          </cell>
          <cell r="J222">
            <v>27478.646956494576</v>
          </cell>
          <cell r="K222">
            <v>28349.649087679762</v>
          </cell>
          <cell r="L222">
            <v>29024.637995034296</v>
          </cell>
          <cell r="M222">
            <v>27038.889212218266</v>
          </cell>
          <cell r="N222">
            <v>28268.70637586261</v>
          </cell>
          <cell r="O222">
            <v>28217.11234924243</v>
          </cell>
          <cell r="P222">
            <v>28164.083756317348</v>
          </cell>
          <cell r="Q222">
            <v>26308.524046590195</v>
          </cell>
          <cell r="R222">
            <v>27100.994521374651</v>
          </cell>
          <cell r="S222">
            <v>27944.078624342415</v>
          </cell>
          <cell r="T222">
            <v>28380.687737766144</v>
          </cell>
          <cell r="U222">
            <v>28079.388995443136</v>
          </cell>
          <cell r="V222">
            <v>25999.285589897114</v>
          </cell>
          <cell r="W222">
            <v>24941.315905172632</v>
          </cell>
          <cell r="X222">
            <v>25602.544958390183</v>
          </cell>
          <cell r="Y222">
            <v>23992.539869936598</v>
          </cell>
          <cell r="Z222">
            <v>17919.697563388876</v>
          </cell>
          <cell r="AA222">
            <v>463831.1760393646</v>
          </cell>
        </row>
        <row r="223">
          <cell r="B223" t="str">
            <v>13- RESULTADO DE EXERCÍCIO    (11 - 12)</v>
          </cell>
          <cell r="G223">
            <v>9604.1219396576944</v>
          </cell>
          <cell r="H223">
            <v>11400.705646387001</v>
          </cell>
          <cell r="I223">
            <v>8785.1842984471969</v>
          </cell>
          <cell r="J223">
            <v>73731.093843405455</v>
          </cell>
          <cell r="K223">
            <v>76065.379554981759</v>
          </cell>
          <cell r="L223">
            <v>77874.349826691949</v>
          </cell>
          <cell r="M223">
            <v>72552.543088745006</v>
          </cell>
          <cell r="N223">
            <v>75848.453087311791</v>
          </cell>
          <cell r="O223">
            <v>75710.181095969776</v>
          </cell>
          <cell r="P223">
            <v>75568.064466930489</v>
          </cell>
          <cell r="Q223">
            <v>70595.16444486173</v>
          </cell>
          <cell r="R223">
            <v>72718.985317284081</v>
          </cell>
          <cell r="S223">
            <v>74978.45071323766</v>
          </cell>
          <cell r="T223">
            <v>76148.563137213263</v>
          </cell>
          <cell r="U223">
            <v>75341.082507787636</v>
          </cell>
          <cell r="V223">
            <v>69766.405380924305</v>
          </cell>
          <cell r="W223">
            <v>66931.046625862626</v>
          </cell>
          <cell r="X223">
            <v>68703.140488485733</v>
          </cell>
          <cell r="Y223">
            <v>64388.326851430109</v>
          </cell>
          <cell r="Z223">
            <v>48113.109469882227</v>
          </cell>
          <cell r="AA223">
            <v>1244824.3517854977</v>
          </cell>
        </row>
        <row r="224">
          <cell r="B224" t="str">
            <v>Obs.: este demonstrativo de resultados retrata o projeto original mais os fatores de desequilibrio do contrato original</v>
          </cell>
        </row>
        <row r="226">
          <cell r="B226" t="str">
            <v>DEMONSTRATIVO DE RESULTADOS COM FATORES DE DESEQUILIBRIO NA EXTENSÃO DO PERIODO CONTRATUAL (MIlhares de Reais)</v>
          </cell>
        </row>
        <row r="228">
          <cell r="B228" t="str">
            <v>DISCRIMINAÇÃO</v>
          </cell>
          <cell r="G228">
            <v>21</v>
          </cell>
          <cell r="H228">
            <v>22</v>
          </cell>
          <cell r="I228">
            <v>23</v>
          </cell>
          <cell r="J228">
            <v>24</v>
          </cell>
          <cell r="K228">
            <v>25</v>
          </cell>
          <cell r="L228">
            <v>26</v>
          </cell>
          <cell r="M228">
            <v>27</v>
          </cell>
          <cell r="N228">
            <v>28</v>
          </cell>
          <cell r="O228">
            <v>29</v>
          </cell>
          <cell r="P228">
            <v>30</v>
          </cell>
          <cell r="Q228">
            <v>31</v>
          </cell>
          <cell r="R228">
            <v>32</v>
          </cell>
          <cell r="S228">
            <v>33</v>
          </cell>
          <cell r="T228">
            <v>34</v>
          </cell>
          <cell r="U228">
            <v>35</v>
          </cell>
          <cell r="V228">
            <v>36</v>
          </cell>
          <cell r="W228">
            <v>37</v>
          </cell>
          <cell r="X228">
            <v>38</v>
          </cell>
          <cell r="Y228">
            <v>39</v>
          </cell>
          <cell r="Z228">
            <v>40</v>
          </cell>
          <cell r="AA228" t="str">
            <v>TOTAL</v>
          </cell>
        </row>
        <row r="229">
          <cell r="B229" t="str">
            <v>1 -  RECEITA BRUTA    (1.1)</v>
          </cell>
          <cell r="G229">
            <v>281870.43451357714</v>
          </cell>
          <cell r="H229">
            <v>286574.27087079739</v>
          </cell>
          <cell r="I229">
            <v>291357.04521706002</v>
          </cell>
          <cell r="J229">
            <v>296220.09080758004</v>
          </cell>
          <cell r="K229">
            <v>301164.76358093088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1457186.6049899457</v>
          </cell>
        </row>
        <row r="230">
          <cell r="B230" t="str">
            <v>1.1 - Operacionais    (1.1.1 + 1.1.2)</v>
          </cell>
          <cell r="G230">
            <v>281870.43451357714</v>
          </cell>
          <cell r="H230">
            <v>286574.27087079739</v>
          </cell>
          <cell r="I230">
            <v>291357.04521706002</v>
          </cell>
          <cell r="J230">
            <v>296220.09080758004</v>
          </cell>
          <cell r="K230">
            <v>301164.76358093088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1457186.6049899457</v>
          </cell>
        </row>
        <row r="231">
          <cell r="B231" t="str">
            <v>1.1.1 - Receitas de  Pedágios    (Transp. Qd.2.1.1.2)</v>
          </cell>
          <cell r="G231">
            <v>274390.77790658275</v>
          </cell>
          <cell r="H231">
            <v>278969.79421749973</v>
          </cell>
          <cell r="I231">
            <v>283625.65383501293</v>
          </cell>
          <cell r="J231">
            <v>288359.6546353476</v>
          </cell>
          <cell r="K231">
            <v>293173.11657616671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1418518.9971706099</v>
          </cell>
        </row>
        <row r="232">
          <cell r="B232" t="str">
            <v>1.1.2 - Outras Receitas Operacionais    (calculado 2.1.2.)</v>
          </cell>
          <cell r="G232">
            <v>7479.656606994391</v>
          </cell>
          <cell r="H232">
            <v>7604.4766532976446</v>
          </cell>
          <cell r="I232">
            <v>7731.391382047118</v>
          </cell>
          <cell r="J232">
            <v>7860.436172232432</v>
          </cell>
          <cell r="K232">
            <v>7991.6470047642051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38667.60781933579</v>
          </cell>
        </row>
        <row r="233">
          <cell r="B233" t="str">
            <v>2 -  DEDUÇÕES DA RECEITA    (2.1)</v>
          </cell>
          <cell r="G233">
            <v>25452.900236576013</v>
          </cell>
          <cell r="H233">
            <v>25877.656659633005</v>
          </cell>
          <cell r="I233">
            <v>26309.541183100519</v>
          </cell>
          <cell r="J233">
            <v>26748.67419992448</v>
          </cell>
          <cell r="K233">
            <v>27195.178151358057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131583.95043059206</v>
          </cell>
        </row>
        <row r="234">
          <cell r="B234" t="str">
            <v>2.1 - Tributos sobre Faturamento    (2.1.1+ .... + 2.1.4)</v>
          </cell>
          <cell r="G234">
            <v>25452.900236576013</v>
          </cell>
          <cell r="H234">
            <v>25877.656659633005</v>
          </cell>
          <cell r="I234">
            <v>26309.541183100519</v>
          </cell>
          <cell r="J234">
            <v>26748.67419992448</v>
          </cell>
          <cell r="K234">
            <v>27195.178151358057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131583.95043059206</v>
          </cell>
        </row>
        <row r="235">
          <cell r="B235" t="str">
            <v>2.1.1 - I.S.S    (transp. Qd  1.3.)</v>
          </cell>
          <cell r="G235">
            <v>14093.521725678858</v>
          </cell>
          <cell r="H235">
            <v>14328.71354353987</v>
          </cell>
          <cell r="I235">
            <v>14567.852260853002</v>
          </cell>
          <cell r="J235">
            <v>14811.004540379003</v>
          </cell>
          <cell r="K235">
            <v>15058.238179046544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72859.330249497274</v>
          </cell>
        </row>
        <row r="236">
          <cell r="B236" t="str">
            <v>2.1.2 - Cofins    (transp. Qd 1.3.)</v>
          </cell>
          <cell r="G236">
            <v>8456.1130354073139</v>
          </cell>
          <cell r="H236">
            <v>8597.2281261239223</v>
          </cell>
          <cell r="I236">
            <v>8740.7113565117997</v>
          </cell>
          <cell r="J236">
            <v>8886.6027242274013</v>
          </cell>
          <cell r="K236">
            <v>9034.9429074279269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43715.598149698359</v>
          </cell>
        </row>
        <row r="237">
          <cell r="B237" t="str">
            <v>2.1.3 - Pis / Pasep    (transp. Qd 1.3.)</v>
          </cell>
          <cell r="G237">
            <v>1832.1578243382514</v>
          </cell>
          <cell r="H237">
            <v>1862.732760660183</v>
          </cell>
          <cell r="I237">
            <v>1893.82079391089</v>
          </cell>
          <cell r="J237">
            <v>1925.4305902492702</v>
          </cell>
          <cell r="K237">
            <v>1957.5709632760506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9471.7129324346442</v>
          </cell>
        </row>
        <row r="238">
          <cell r="B238" t="str">
            <v>2.1.4 - CPMF    (transp Qd 1.3.)</v>
          </cell>
          <cell r="G238">
            <v>1071.1076511515932</v>
          </cell>
          <cell r="H238">
            <v>1088.9822293090301</v>
          </cell>
          <cell r="I238">
            <v>1107.156771824828</v>
          </cell>
          <cell r="J238">
            <v>1125.6363450688041</v>
          </cell>
          <cell r="K238">
            <v>1144.4261016075372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5537.3090989617922</v>
          </cell>
        </row>
        <row r="239">
          <cell r="B239" t="str">
            <v>3 -  RECEITA LIQUIDA    (1 - 2)</v>
          </cell>
          <cell r="G239">
            <v>256417.53427700113</v>
          </cell>
          <cell r="H239">
            <v>260696.61421116439</v>
          </cell>
          <cell r="I239">
            <v>265047.50403395947</v>
          </cell>
          <cell r="J239">
            <v>269471.41660765558</v>
          </cell>
          <cell r="K239">
            <v>273969.58542957285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1325602.6545593536</v>
          </cell>
        </row>
        <row r="240">
          <cell r="B240" t="str">
            <v>4 -  DESPESAS    (4.1)</v>
          </cell>
          <cell r="G240">
            <v>59182.074165761383</v>
          </cell>
          <cell r="H240">
            <v>59324.600407385165</v>
          </cell>
          <cell r="I240">
            <v>59469.518470076917</v>
          </cell>
          <cell r="J240">
            <v>59616.868751469672</v>
          </cell>
          <cell r="K240">
            <v>59766.692336502201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297359.75413119537</v>
          </cell>
        </row>
        <row r="241">
          <cell r="B241" t="str">
            <v>4.1 - Operacionais    (4.1.1+ .... + 4.1.10)</v>
          </cell>
          <cell r="G241">
            <v>59182.074165761383</v>
          </cell>
          <cell r="H241">
            <v>59324.600407385165</v>
          </cell>
          <cell r="I241">
            <v>59469.518470076917</v>
          </cell>
          <cell r="J241">
            <v>59616.868751469672</v>
          </cell>
          <cell r="K241">
            <v>59766.692336502201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297359.75413119537</v>
          </cell>
        </row>
        <row r="242">
          <cell r="B242" t="str">
            <v>4.1.1  -  Pessoal e Administradores    (Transp. Qd. 1.3.)</v>
          </cell>
          <cell r="G242">
            <v>34047</v>
          </cell>
          <cell r="H242">
            <v>34047</v>
          </cell>
          <cell r="I242">
            <v>34047</v>
          </cell>
          <cell r="J242">
            <v>34047</v>
          </cell>
          <cell r="K242">
            <v>34047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170235</v>
          </cell>
        </row>
        <row r="243">
          <cell r="B243" t="str">
            <v>4.1.2  -  Conservação de Rotina    (Transp. Qd. 1.3.)</v>
          </cell>
          <cell r="G243">
            <v>6997</v>
          </cell>
          <cell r="H243">
            <v>6997</v>
          </cell>
          <cell r="I243">
            <v>6997</v>
          </cell>
          <cell r="J243">
            <v>6997</v>
          </cell>
          <cell r="K243">
            <v>6997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34985</v>
          </cell>
        </row>
        <row r="244">
          <cell r="B244" t="str">
            <v>4.1.3  -  Consumo    (Transp. Qd. 1.3.)</v>
          </cell>
          <cell r="G244">
            <v>1135</v>
          </cell>
          <cell r="H244">
            <v>1135</v>
          </cell>
          <cell r="I244">
            <v>1135</v>
          </cell>
          <cell r="J244">
            <v>1135</v>
          </cell>
          <cell r="K244">
            <v>1135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5675</v>
          </cell>
        </row>
        <row r="245">
          <cell r="B245" t="str">
            <v>4.1.4  -  Transportes    (Transp. Qd. 1.3.)</v>
          </cell>
          <cell r="G245">
            <v>5306</v>
          </cell>
          <cell r="H245">
            <v>5306</v>
          </cell>
          <cell r="I245">
            <v>5306</v>
          </cell>
          <cell r="J245">
            <v>5306</v>
          </cell>
          <cell r="K245">
            <v>5306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26530</v>
          </cell>
        </row>
        <row r="246">
          <cell r="B246" t="str">
            <v>4.1.5  -  Diversas    (Transp. Qd. 1.3.)</v>
          </cell>
          <cell r="G246">
            <v>1745</v>
          </cell>
          <cell r="H246">
            <v>1745</v>
          </cell>
          <cell r="I246">
            <v>1745</v>
          </cell>
          <cell r="J246">
            <v>1745</v>
          </cell>
          <cell r="K246">
            <v>1745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8725</v>
          </cell>
        </row>
        <row r="247">
          <cell r="B247" t="str">
            <v>4.1.6  -  Depreciação/Amortização    (Transp. Qd. 1.3.)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B248" t="str">
            <v>4.1.7  -  Seguros    (transp. Qd 1.3.)</v>
          </cell>
          <cell r="G248">
            <v>910</v>
          </cell>
          <cell r="H248">
            <v>910</v>
          </cell>
          <cell r="I248">
            <v>910</v>
          </cell>
          <cell r="J248">
            <v>910</v>
          </cell>
          <cell r="K248">
            <v>910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4550</v>
          </cell>
        </row>
        <row r="249">
          <cell r="B249" t="str">
            <v xml:space="preserve">4.1.8  -  Garantias  (transp. Qd 1.3.)  </v>
          </cell>
          <cell r="G249">
            <v>585.96113035407313</v>
          </cell>
          <cell r="H249">
            <v>587.37228126123932</v>
          </cell>
          <cell r="I249">
            <v>588.80711356511802</v>
          </cell>
          <cell r="J249">
            <v>590.26602724227405</v>
          </cell>
          <cell r="K249">
            <v>591.74942907427931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2944.1559814969837</v>
          </cell>
        </row>
        <row r="250">
          <cell r="B250" t="str">
            <v xml:space="preserve">4.1.9  -  Parc.Variável da Concessão   </v>
          </cell>
          <cell r="G250">
            <v>8456.1130354073139</v>
          </cell>
          <cell r="H250">
            <v>8597.2281261239223</v>
          </cell>
          <cell r="I250">
            <v>8740.7113565117997</v>
          </cell>
          <cell r="J250">
            <v>8886.6027242274013</v>
          </cell>
          <cell r="K250">
            <v>9034.9429074279269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43715.598149698359</v>
          </cell>
        </row>
        <row r="251">
          <cell r="B251" t="str">
            <v xml:space="preserve">4.1.10 - Parcela Fixa da Concessão  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B252" t="str">
            <v>5 -  RESULTADO BRUTO OPERACIONAL     (3 - 4)</v>
          </cell>
          <cell r="G252">
            <v>197235.46011123975</v>
          </cell>
          <cell r="H252">
            <v>201372.01380377921</v>
          </cell>
          <cell r="I252">
            <v>205577.98556388257</v>
          </cell>
          <cell r="J252">
            <v>209854.54785618591</v>
          </cell>
          <cell r="K252">
            <v>214202.89309307066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1028242.9004281582</v>
          </cell>
        </row>
        <row r="253">
          <cell r="B253" t="str">
            <v>6 -  RESULTADO FINANCEIRO    (6.1)</v>
          </cell>
          <cell r="G253">
            <v>1371.8945199298544</v>
          </cell>
          <cell r="H253">
            <v>1394.7886107281797</v>
          </cell>
          <cell r="I253">
            <v>1418.0669014329922</v>
          </cell>
          <cell r="J253">
            <v>1441.7358811445981</v>
          </cell>
          <cell r="K253">
            <v>1465.8021493657147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7092.2880626013393</v>
          </cell>
        </row>
        <row r="254">
          <cell r="B254" t="str">
            <v>6.1 - Receitas    (Transp. Qd. 2B)</v>
          </cell>
          <cell r="G254">
            <v>1371.8945199298544</v>
          </cell>
          <cell r="H254">
            <v>1394.7886107281797</v>
          </cell>
          <cell r="I254">
            <v>1418.0669014329922</v>
          </cell>
          <cell r="J254">
            <v>1441.7358811445981</v>
          </cell>
          <cell r="K254">
            <v>1465.8021493657147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7092.2880626013393</v>
          </cell>
        </row>
        <row r="255">
          <cell r="B255" t="str">
            <v>7 -  RESULTADO OPERACIONAL    (5 + 6)</v>
          </cell>
          <cell r="G255">
            <v>198607.35463116961</v>
          </cell>
          <cell r="H255">
            <v>202766.80241450737</v>
          </cell>
          <cell r="I255">
            <v>206996.05246531556</v>
          </cell>
          <cell r="J255">
            <v>211296.28373733049</v>
          </cell>
          <cell r="K255">
            <v>215668.69524243637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1035335.1884907596</v>
          </cell>
        </row>
        <row r="256">
          <cell r="B256" t="str">
            <v>8 -  RESULTADO NÃO OPERACIONAL    (Tr. item 2, Qd. 3A)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B257" t="str">
            <v>9 -  RESULTADO ANTES CONTRIBUIÇÃO SOCIAL   (7 + 8)</v>
          </cell>
          <cell r="G257">
            <v>198607.35463116961</v>
          </cell>
          <cell r="H257">
            <v>202766.80241450737</v>
          </cell>
          <cell r="I257">
            <v>206996.05246531556</v>
          </cell>
          <cell r="J257">
            <v>211296.28373733049</v>
          </cell>
          <cell r="K257">
            <v>215668.69524243637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1035335.1884907596</v>
          </cell>
        </row>
        <row r="258">
          <cell r="B258" t="str">
            <v>10- CONTRIBUIÇÃO SOCIAL (Legislação vigente)</v>
          </cell>
          <cell r="G258">
            <v>15888.58837049357</v>
          </cell>
          <cell r="H258">
            <v>16221.34419316059</v>
          </cell>
          <cell r="I258">
            <v>16559.684197225244</v>
          </cell>
          <cell r="J258">
            <v>16903.702698986439</v>
          </cell>
          <cell r="K258">
            <v>17253.495619394911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82826.815079260763</v>
          </cell>
        </row>
        <row r="259">
          <cell r="B259" t="str">
            <v>11- RESULTADO ANTES IMPOSTO DE RENDA    (9 - 10)</v>
          </cell>
          <cell r="G259">
            <v>182718.76626067603</v>
          </cell>
          <cell r="H259">
            <v>186545.45822134678</v>
          </cell>
          <cell r="I259">
            <v>190436.3682680903</v>
          </cell>
          <cell r="J259">
            <v>194392.58103834407</v>
          </cell>
          <cell r="K259">
            <v>198415.19962304147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952508.37341149885</v>
          </cell>
        </row>
        <row r="260">
          <cell r="B260" t="str">
            <v>12- IMPOSTO DE RENDA (Legislação vigente)</v>
          </cell>
          <cell r="G260">
            <v>49627.838657792403</v>
          </cell>
          <cell r="H260">
            <v>50667.700603626843</v>
          </cell>
          <cell r="I260">
            <v>51725.01311632889</v>
          </cell>
          <cell r="J260">
            <v>52800.070934332623</v>
          </cell>
          <cell r="K260">
            <v>53893.173810609092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258713.79712268984</v>
          </cell>
        </row>
        <row r="261">
          <cell r="B261" t="str">
            <v>13- RESULTADO DE EXERCÍCIO    (11 - 12)</v>
          </cell>
          <cell r="G261">
            <v>133090.92760288363</v>
          </cell>
          <cell r="H261">
            <v>135877.75761771994</v>
          </cell>
          <cell r="I261">
            <v>138711.35515176141</v>
          </cell>
          <cell r="J261">
            <v>141592.51010401145</v>
          </cell>
          <cell r="K261">
            <v>144522.02581243237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693794.57628880907</v>
          </cell>
        </row>
        <row r="262">
          <cell r="B262" t="str">
            <v>Obs.: este demonstrativo de resultados retrata a extensão necessaria para o reestabelecimento do equilibrio do contrato original</v>
          </cell>
        </row>
        <row r="264">
          <cell r="B264" t="str">
            <v>FLUXO DE CAIXA COM FATORES DE DESEQUILIBRIO NO PERIODO CONTRATUAL (MIlhares de Reais)</v>
          </cell>
        </row>
        <row r="266">
          <cell r="B266" t="str">
            <v>DISCRIMINAÇÃO</v>
          </cell>
          <cell r="G266">
            <v>1</v>
          </cell>
          <cell r="H266">
            <v>2</v>
          </cell>
          <cell r="I266">
            <v>3</v>
          </cell>
          <cell r="J266">
            <v>4</v>
          </cell>
          <cell r="K266">
            <v>5</v>
          </cell>
          <cell r="L266">
            <v>6</v>
          </cell>
          <cell r="M266">
            <v>7</v>
          </cell>
          <cell r="N266">
            <v>8</v>
          </cell>
          <cell r="O266">
            <v>9</v>
          </cell>
          <cell r="P266">
            <v>10</v>
          </cell>
          <cell r="Q266">
            <v>11</v>
          </cell>
          <cell r="R266">
            <v>12</v>
          </cell>
          <cell r="S266">
            <v>13</v>
          </cell>
          <cell r="T266">
            <v>14</v>
          </cell>
          <cell r="U266">
            <v>15</v>
          </cell>
          <cell r="V266">
            <v>16</v>
          </cell>
          <cell r="W266">
            <v>17</v>
          </cell>
          <cell r="X266">
            <v>18</v>
          </cell>
          <cell r="Y266">
            <v>19</v>
          </cell>
          <cell r="Z266">
            <v>20</v>
          </cell>
          <cell r="AA266" t="str">
            <v>TOTAL</v>
          </cell>
        </row>
        <row r="267">
          <cell r="B267" t="str">
            <v xml:space="preserve">1.  INGRESSOS     (1.1.) </v>
          </cell>
          <cell r="G267">
            <v>74719</v>
          </cell>
          <cell r="H267">
            <v>100029</v>
          </cell>
          <cell r="I267">
            <v>107400</v>
          </cell>
          <cell r="J267">
            <v>222064</v>
          </cell>
          <cell r="K267">
            <v>230667.11239999998</v>
          </cell>
          <cell r="L267">
            <v>236017.83349270842</v>
          </cell>
          <cell r="M267">
            <v>231726.41174760429</v>
          </cell>
          <cell r="N267">
            <v>234773.70425958713</v>
          </cell>
          <cell r="O267">
            <v>238285.27272684977</v>
          </cell>
          <cell r="P267">
            <v>241956.75116454266</v>
          </cell>
          <cell r="Q267">
            <v>245123.58230852691</v>
          </cell>
          <cell r="R267">
            <v>248683.97268178276</v>
          </cell>
          <cell r="S267">
            <v>252301.19439623621</v>
          </cell>
          <cell r="T267">
            <v>255967.73247612332</v>
          </cell>
          <cell r="U267">
            <v>259687.02239440699</v>
          </cell>
          <cell r="V267">
            <v>263458.5832422392</v>
          </cell>
          <cell r="W267">
            <v>270401.46703550639</v>
          </cell>
          <cell r="X267">
            <v>278782.56110807159</v>
          </cell>
          <cell r="Y267">
            <v>282853.84794131375</v>
          </cell>
          <cell r="Z267">
            <v>286986.52337955317</v>
          </cell>
          <cell r="AA267">
            <v>4561885.5727550527</v>
          </cell>
        </row>
        <row r="268">
          <cell r="B268" t="str">
            <v>1.1.  RECEITAS     (1.1.1.+ ... + 1.1.4)</v>
          </cell>
          <cell r="G268">
            <v>74719</v>
          </cell>
          <cell r="H268">
            <v>100029</v>
          </cell>
          <cell r="I268">
            <v>107400</v>
          </cell>
          <cell r="J268">
            <v>222064</v>
          </cell>
          <cell r="K268">
            <v>230667.11239999998</v>
          </cell>
          <cell r="L268">
            <v>236017.83349270842</v>
          </cell>
          <cell r="M268">
            <v>231726.41174760429</v>
          </cell>
          <cell r="N268">
            <v>234773.70425958713</v>
          </cell>
          <cell r="O268">
            <v>238285.27272684977</v>
          </cell>
          <cell r="P268">
            <v>241956.75116454266</v>
          </cell>
          <cell r="Q268">
            <v>245123.58230852691</v>
          </cell>
          <cell r="R268">
            <v>248683.97268178276</v>
          </cell>
          <cell r="S268">
            <v>252301.19439623621</v>
          </cell>
          <cell r="T268">
            <v>255967.73247612332</v>
          </cell>
          <cell r="U268">
            <v>259687.02239440699</v>
          </cell>
          <cell r="V268">
            <v>263458.5832422392</v>
          </cell>
          <cell r="W268">
            <v>270401.46703550639</v>
          </cell>
          <cell r="X268">
            <v>278782.56110807159</v>
          </cell>
          <cell r="Y268">
            <v>282853.84794131375</v>
          </cell>
          <cell r="Z268">
            <v>286986.52337955317</v>
          </cell>
          <cell r="AA268">
            <v>4561885.5727550527</v>
          </cell>
        </row>
        <row r="269">
          <cell r="B269" t="str">
            <v>1.1.1   Receitas de Pedágio</v>
          </cell>
          <cell r="G269">
            <v>73430</v>
          </cell>
          <cell r="H269">
            <v>96402</v>
          </cell>
          <cell r="I269">
            <v>98799</v>
          </cell>
          <cell r="J269">
            <v>213157</v>
          </cell>
          <cell r="K269">
            <v>221357.11239999998</v>
          </cell>
          <cell r="L269">
            <v>226683.83349270842</v>
          </cell>
          <cell r="M269">
            <v>222366.41174760429</v>
          </cell>
          <cell r="N269">
            <v>225387.70425958713</v>
          </cell>
          <cell r="O269">
            <v>228873.27272684977</v>
          </cell>
          <cell r="P269">
            <v>232517.75116454266</v>
          </cell>
          <cell r="Q269">
            <v>235660.58230852691</v>
          </cell>
          <cell r="R269">
            <v>239197.97268178276</v>
          </cell>
          <cell r="S269">
            <v>242790.19439623621</v>
          </cell>
          <cell r="T269">
            <v>246432.73247612332</v>
          </cell>
          <cell r="U269">
            <v>250127.02239440699</v>
          </cell>
          <cell r="V269">
            <v>253872.58324223923</v>
          </cell>
          <cell r="W269">
            <v>260789.46703550639</v>
          </cell>
          <cell r="X269">
            <v>269144.56110807159</v>
          </cell>
          <cell r="Y269">
            <v>273189.84794131375</v>
          </cell>
          <cell r="Z269">
            <v>277295.52337955317</v>
          </cell>
          <cell r="AA269">
            <v>4387474.5727550527</v>
          </cell>
        </row>
        <row r="270">
          <cell r="B270" t="str">
            <v>1.1.2   Outras Receitas Operacionais</v>
          </cell>
          <cell r="G270">
            <v>922</v>
          </cell>
          <cell r="H270">
            <v>3145</v>
          </cell>
          <cell r="I270">
            <v>7838</v>
          </cell>
          <cell r="J270">
            <v>7841</v>
          </cell>
          <cell r="K270">
            <v>8144</v>
          </cell>
          <cell r="L270">
            <v>8147.0000000000009</v>
          </cell>
          <cell r="M270">
            <v>8150</v>
          </cell>
          <cell r="N270">
            <v>8153</v>
          </cell>
          <cell r="O270">
            <v>8156</v>
          </cell>
          <cell r="P270">
            <v>8159</v>
          </cell>
          <cell r="Q270">
            <v>8162</v>
          </cell>
          <cell r="R270">
            <v>8165</v>
          </cell>
          <cell r="S270">
            <v>8168</v>
          </cell>
          <cell r="T270">
            <v>8170.9999999999991</v>
          </cell>
          <cell r="U270">
            <v>8174</v>
          </cell>
          <cell r="V270">
            <v>8177</v>
          </cell>
          <cell r="W270">
            <v>8180</v>
          </cell>
          <cell r="X270">
            <v>8183</v>
          </cell>
          <cell r="Y270">
            <v>8186.0000000000009</v>
          </cell>
          <cell r="Z270">
            <v>8189</v>
          </cell>
          <cell r="AA270">
            <v>150410</v>
          </cell>
        </row>
        <row r="271">
          <cell r="B271" t="str">
            <v>1.1.3   Receitas Não Operacionais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</row>
        <row r="272">
          <cell r="B272" t="str">
            <v xml:space="preserve">1.1.4   Receitas Financeiras </v>
          </cell>
          <cell r="G272">
            <v>367</v>
          </cell>
          <cell r="H272">
            <v>482</v>
          </cell>
          <cell r="I272">
            <v>763</v>
          </cell>
          <cell r="J272">
            <v>1066</v>
          </cell>
          <cell r="K272">
            <v>1166</v>
          </cell>
          <cell r="L272">
            <v>1187</v>
          </cell>
          <cell r="M272">
            <v>1210</v>
          </cell>
          <cell r="N272">
            <v>1233</v>
          </cell>
          <cell r="O272">
            <v>1256</v>
          </cell>
          <cell r="P272">
            <v>1280</v>
          </cell>
          <cell r="Q272">
            <v>1301</v>
          </cell>
          <cell r="R272">
            <v>1321</v>
          </cell>
          <cell r="S272">
            <v>1343</v>
          </cell>
          <cell r="T272">
            <v>1364</v>
          </cell>
          <cell r="U272">
            <v>1386</v>
          </cell>
          <cell r="V272">
            <v>1409</v>
          </cell>
          <cell r="W272">
            <v>1432</v>
          </cell>
          <cell r="X272">
            <v>1455</v>
          </cell>
          <cell r="Y272">
            <v>1478</v>
          </cell>
          <cell r="Z272">
            <v>1502.0000000000002</v>
          </cell>
          <cell r="AA272">
            <v>24001</v>
          </cell>
        </row>
        <row r="273">
          <cell r="B273" t="str">
            <v>2.  DESEMBOLSOS     (2.1.+ ... + 2.4)</v>
          </cell>
          <cell r="G273">
            <v>148826.92388072691</v>
          </cell>
          <cell r="H273">
            <v>220374.23753478762</v>
          </cell>
          <cell r="I273">
            <v>229030.86067684711</v>
          </cell>
          <cell r="J273">
            <v>231783.11098257283</v>
          </cell>
          <cell r="K273">
            <v>149960.5918943373</v>
          </cell>
          <cell r="L273">
            <v>152611.87394570222</v>
          </cell>
          <cell r="M273">
            <v>141811.6823764795</v>
          </cell>
          <cell r="N273">
            <v>144688.10323180893</v>
          </cell>
          <cell r="O273">
            <v>191144.8028870275</v>
          </cell>
          <cell r="P273">
            <v>168771.24638235764</v>
          </cell>
          <cell r="Q273">
            <v>132985.26496600069</v>
          </cell>
          <cell r="R273">
            <v>132014.80908564222</v>
          </cell>
          <cell r="S273">
            <v>153006.16343129351</v>
          </cell>
          <cell r="T273">
            <v>142137.14264731971</v>
          </cell>
          <cell r="U273">
            <v>181275.39258293336</v>
          </cell>
          <cell r="V273">
            <v>198314.99342638504</v>
          </cell>
          <cell r="W273">
            <v>157208.37990446435</v>
          </cell>
          <cell r="X273">
            <v>142137.98021416541</v>
          </cell>
          <cell r="Y273">
            <v>155864.99891347936</v>
          </cell>
          <cell r="Z273">
            <v>143105.24775739125</v>
          </cell>
          <cell r="AA273">
            <v>3317053.8067217227</v>
          </cell>
        </row>
        <row r="274">
          <cell r="B274" t="str">
            <v>2.1.  OPERACIONAIS     (2.1.1.+ ... + 2.1.8)</v>
          </cell>
          <cell r="G274">
            <v>36270.368000000002</v>
          </cell>
          <cell r="H274">
            <v>51409.9355</v>
          </cell>
          <cell r="I274">
            <v>54750.620499999997</v>
          </cell>
          <cell r="J274">
            <v>61839.406999999999</v>
          </cell>
          <cell r="K274">
            <v>62209.801726600002</v>
          </cell>
          <cell r="L274">
            <v>62575.396787475693</v>
          </cell>
          <cell r="M274">
            <v>70673.083929921762</v>
          </cell>
          <cell r="N274">
            <v>71328.150918454281</v>
          </cell>
          <cell r="O274">
            <v>72121.792090872506</v>
          </cell>
          <cell r="P274">
            <v>72392.178975732939</v>
          </cell>
          <cell r="Q274">
            <v>72639.173369687574</v>
          </cell>
          <cell r="R274">
            <v>72894.297136974201</v>
          </cell>
          <cell r="S274">
            <v>73188.163815274427</v>
          </cell>
          <cell r="T274">
            <v>73466.382859184669</v>
          </cell>
          <cell r="U274">
            <v>73757.078437116201</v>
          </cell>
          <cell r="V274">
            <v>74038.2089504537</v>
          </cell>
          <cell r="W274">
            <v>74615.658898571302</v>
          </cell>
          <cell r="X274">
            <v>75323.514035848202</v>
          </cell>
          <cell r="Y274">
            <v>75648.570846923642</v>
          </cell>
          <cell r="Z274">
            <v>75973.851272331347</v>
          </cell>
          <cell r="AA274">
            <v>1357115.6350514225</v>
          </cell>
        </row>
        <row r="275">
          <cell r="B275" t="str">
            <v xml:space="preserve">2.1.1.  Pessoal / Administradores   </v>
          </cell>
          <cell r="G275">
            <v>20034</v>
          </cell>
          <cell r="H275">
            <v>27971</v>
          </cell>
          <cell r="I275">
            <v>31249</v>
          </cell>
          <cell r="J275">
            <v>34297</v>
          </cell>
          <cell r="K275">
            <v>34048</v>
          </cell>
          <cell r="L275">
            <v>34047</v>
          </cell>
          <cell r="M275">
            <v>34048</v>
          </cell>
          <cell r="N275">
            <v>34047</v>
          </cell>
          <cell r="O275">
            <v>34048</v>
          </cell>
          <cell r="P275">
            <v>34047</v>
          </cell>
          <cell r="Q275">
            <v>34048</v>
          </cell>
          <cell r="R275">
            <v>34047</v>
          </cell>
          <cell r="S275">
            <v>34048</v>
          </cell>
          <cell r="T275">
            <v>34047</v>
          </cell>
          <cell r="U275">
            <v>34048</v>
          </cell>
          <cell r="V275">
            <v>34047</v>
          </cell>
          <cell r="W275">
            <v>34047</v>
          </cell>
          <cell r="X275">
            <v>34047</v>
          </cell>
          <cell r="Y275">
            <v>34047</v>
          </cell>
          <cell r="Z275">
            <v>34047</v>
          </cell>
          <cell r="AA275">
            <v>658309</v>
          </cell>
        </row>
        <row r="276">
          <cell r="B276" t="str">
            <v xml:space="preserve">2.1.2.  Conservação de Rotina  </v>
          </cell>
          <cell r="G276">
            <v>2691</v>
          </cell>
          <cell r="H276">
            <v>5382</v>
          </cell>
          <cell r="I276">
            <v>5457</v>
          </cell>
          <cell r="J276">
            <v>5560</v>
          </cell>
          <cell r="K276">
            <v>6466</v>
          </cell>
          <cell r="L276">
            <v>6466</v>
          </cell>
          <cell r="M276">
            <v>6466</v>
          </cell>
          <cell r="N276">
            <v>6466</v>
          </cell>
          <cell r="O276">
            <v>6997</v>
          </cell>
          <cell r="P276">
            <v>6997</v>
          </cell>
          <cell r="Q276">
            <v>6997</v>
          </cell>
          <cell r="R276">
            <v>6997</v>
          </cell>
          <cell r="S276">
            <v>6997</v>
          </cell>
          <cell r="T276">
            <v>6997</v>
          </cell>
          <cell r="U276">
            <v>6997</v>
          </cell>
          <cell r="V276">
            <v>6997</v>
          </cell>
          <cell r="W276">
            <v>6997</v>
          </cell>
          <cell r="X276">
            <v>6997</v>
          </cell>
          <cell r="Y276">
            <v>6997</v>
          </cell>
          <cell r="Z276">
            <v>6997</v>
          </cell>
          <cell r="AA276">
            <v>128918</v>
          </cell>
        </row>
        <row r="277">
          <cell r="B277" t="str">
            <v xml:space="preserve">2.1.3.  Consumo   </v>
          </cell>
          <cell r="G277">
            <v>925</v>
          </cell>
          <cell r="H277">
            <v>987</v>
          </cell>
          <cell r="I277">
            <v>1000</v>
          </cell>
          <cell r="J277">
            <v>1135</v>
          </cell>
          <cell r="K277">
            <v>1135</v>
          </cell>
          <cell r="L277">
            <v>1135</v>
          </cell>
          <cell r="M277">
            <v>1135</v>
          </cell>
          <cell r="N277">
            <v>1135</v>
          </cell>
          <cell r="O277">
            <v>1135</v>
          </cell>
          <cell r="P277">
            <v>1135</v>
          </cell>
          <cell r="Q277">
            <v>1135</v>
          </cell>
          <cell r="R277">
            <v>1135</v>
          </cell>
          <cell r="S277">
            <v>1135</v>
          </cell>
          <cell r="T277">
            <v>1135</v>
          </cell>
          <cell r="U277">
            <v>1135</v>
          </cell>
          <cell r="V277">
            <v>1135</v>
          </cell>
          <cell r="W277">
            <v>1135</v>
          </cell>
          <cell r="X277">
            <v>1135</v>
          </cell>
          <cell r="Y277">
            <v>1135</v>
          </cell>
          <cell r="Z277">
            <v>1135</v>
          </cell>
          <cell r="AA277">
            <v>22207</v>
          </cell>
        </row>
        <row r="278">
          <cell r="B278" t="str">
            <v>2.1.4.  Transportes</v>
          </cell>
          <cell r="G278">
            <v>2399</v>
          </cell>
          <cell r="H278">
            <v>4565</v>
          </cell>
          <cell r="I278">
            <v>4981</v>
          </cell>
          <cell r="J278">
            <v>5230</v>
          </cell>
          <cell r="K278">
            <v>5306</v>
          </cell>
          <cell r="L278">
            <v>5307</v>
          </cell>
          <cell r="M278">
            <v>5306</v>
          </cell>
          <cell r="N278">
            <v>5307</v>
          </cell>
          <cell r="O278">
            <v>5306</v>
          </cell>
          <cell r="P278">
            <v>5307</v>
          </cell>
          <cell r="Q278">
            <v>5306</v>
          </cell>
          <cell r="R278">
            <v>5307</v>
          </cell>
          <cell r="S278">
            <v>5306</v>
          </cell>
          <cell r="T278">
            <v>5307</v>
          </cell>
          <cell r="U278">
            <v>5306</v>
          </cell>
          <cell r="V278">
            <v>5307</v>
          </cell>
          <cell r="W278">
            <v>5306</v>
          </cell>
          <cell r="X278">
            <v>5307</v>
          </cell>
          <cell r="Y278">
            <v>5306</v>
          </cell>
          <cell r="Z278">
            <v>5306</v>
          </cell>
          <cell r="AA278">
            <v>102078</v>
          </cell>
        </row>
        <row r="279">
          <cell r="B279" t="str">
            <v>2.1.5.  Diversas</v>
          </cell>
          <cell r="G279">
            <v>3376</v>
          </cell>
          <cell r="H279">
            <v>4638</v>
          </cell>
          <cell r="I279">
            <v>4059</v>
          </cell>
          <cell r="J279">
            <v>2441</v>
          </cell>
          <cell r="K279">
            <v>1745</v>
          </cell>
          <cell r="L279">
            <v>1745</v>
          </cell>
          <cell r="M279">
            <v>1745</v>
          </cell>
          <cell r="N279">
            <v>1745</v>
          </cell>
          <cell r="O279">
            <v>1745</v>
          </cell>
          <cell r="P279">
            <v>1745</v>
          </cell>
          <cell r="Q279">
            <v>1745</v>
          </cell>
          <cell r="R279">
            <v>1745</v>
          </cell>
          <cell r="S279">
            <v>1745</v>
          </cell>
          <cell r="T279">
            <v>1745</v>
          </cell>
          <cell r="U279">
            <v>1745</v>
          </cell>
          <cell r="V279">
            <v>1745</v>
          </cell>
          <cell r="W279">
            <v>1745</v>
          </cell>
          <cell r="X279">
            <v>1745</v>
          </cell>
          <cell r="Y279">
            <v>1745</v>
          </cell>
          <cell r="Z279">
            <v>1745</v>
          </cell>
          <cell r="AA279">
            <v>42434</v>
          </cell>
        </row>
        <row r="280">
          <cell r="B280" t="str">
            <v>2.1.6.  Tributos s/ Faturamento</v>
          </cell>
          <cell r="G280">
            <v>3457.3679999999999</v>
          </cell>
          <cell r="H280">
            <v>4628.9354999999996</v>
          </cell>
          <cell r="I280">
            <v>4958.6204999999991</v>
          </cell>
          <cell r="J280">
            <v>10276.406999999999</v>
          </cell>
          <cell r="K280">
            <v>10671.801726600001</v>
          </cell>
          <cell r="L280">
            <v>11063.396787475691</v>
          </cell>
          <cell r="M280">
            <v>19190.083929921766</v>
          </cell>
          <cell r="N280">
            <v>19875.150918454288</v>
          </cell>
          <cell r="O280">
            <v>20176.792090872506</v>
          </cell>
          <cell r="P280">
            <v>20492.178975732942</v>
          </cell>
          <cell r="Q280">
            <v>20764.173369687582</v>
          </cell>
          <cell r="R280">
            <v>21070.297136974208</v>
          </cell>
          <cell r="S280">
            <v>21381.163815274434</v>
          </cell>
          <cell r="T280">
            <v>21696.382859184665</v>
          </cell>
          <cell r="U280">
            <v>22016.078437116201</v>
          </cell>
          <cell r="V280">
            <v>22340.208950453693</v>
          </cell>
          <cell r="W280">
            <v>22938.658898571306</v>
          </cell>
          <cell r="X280">
            <v>23661.514035848195</v>
          </cell>
          <cell r="Y280">
            <v>24011.570846923642</v>
          </cell>
          <cell r="Z280">
            <v>24366.851272331354</v>
          </cell>
          <cell r="AA280">
            <v>349037.63505142246</v>
          </cell>
        </row>
        <row r="281">
          <cell r="B281" t="str">
            <v>2.1.7.  Seguros</v>
          </cell>
          <cell r="G281">
            <v>910</v>
          </cell>
          <cell r="H281">
            <v>910</v>
          </cell>
          <cell r="I281">
            <v>910</v>
          </cell>
          <cell r="J281">
            <v>910</v>
          </cell>
          <cell r="K281">
            <v>910</v>
          </cell>
          <cell r="L281">
            <v>910</v>
          </cell>
          <cell r="M281">
            <v>910</v>
          </cell>
          <cell r="N281">
            <v>910</v>
          </cell>
          <cell r="O281">
            <v>910</v>
          </cell>
          <cell r="P281">
            <v>910</v>
          </cell>
          <cell r="Q281">
            <v>910</v>
          </cell>
          <cell r="R281">
            <v>910</v>
          </cell>
          <cell r="S281">
            <v>910</v>
          </cell>
          <cell r="T281">
            <v>910</v>
          </cell>
          <cell r="U281">
            <v>910</v>
          </cell>
          <cell r="V281">
            <v>910</v>
          </cell>
          <cell r="W281">
            <v>910</v>
          </cell>
          <cell r="X281">
            <v>910</v>
          </cell>
          <cell r="Y281">
            <v>910</v>
          </cell>
          <cell r="Z281">
            <v>910</v>
          </cell>
          <cell r="AA281">
            <v>18200</v>
          </cell>
        </row>
        <row r="282">
          <cell r="B282" t="str">
            <v xml:space="preserve">2.1.8.  Garantias </v>
          </cell>
          <cell r="G282">
            <v>2478</v>
          </cell>
          <cell r="H282">
            <v>2328</v>
          </cell>
          <cell r="I282">
            <v>2136</v>
          </cell>
          <cell r="J282">
            <v>1990</v>
          </cell>
          <cell r="K282">
            <v>1928</v>
          </cell>
          <cell r="L282">
            <v>1902</v>
          </cell>
          <cell r="M282">
            <v>1873</v>
          </cell>
          <cell r="N282">
            <v>1843</v>
          </cell>
          <cell r="O282">
            <v>1804</v>
          </cell>
          <cell r="P282">
            <v>1759</v>
          </cell>
          <cell r="Q282">
            <v>1734</v>
          </cell>
          <cell r="R282">
            <v>1683</v>
          </cell>
          <cell r="S282">
            <v>1666</v>
          </cell>
          <cell r="T282">
            <v>1629</v>
          </cell>
          <cell r="U282">
            <v>1600</v>
          </cell>
          <cell r="V282">
            <v>1557</v>
          </cell>
          <cell r="W282">
            <v>1537</v>
          </cell>
          <cell r="X282">
            <v>1521</v>
          </cell>
          <cell r="Y282">
            <v>1497</v>
          </cell>
          <cell r="Z282">
            <v>1467</v>
          </cell>
          <cell r="AA282">
            <v>35932</v>
          </cell>
        </row>
        <row r="283">
          <cell r="B283" t="str">
            <v>2.2.  INVESTIMENTOS / IMOBILIZADO     (2.2.1.+ ... + 2.2.7)</v>
          </cell>
          <cell r="G283">
            <v>77642.7</v>
          </cell>
          <cell r="H283">
            <v>131178.44</v>
          </cell>
          <cell r="I283">
            <v>118033.92</v>
          </cell>
          <cell r="J283">
            <v>92210.27</v>
          </cell>
          <cell r="K283">
            <v>28172.539999999997</v>
          </cell>
          <cell r="L283">
            <v>29407.350000000002</v>
          </cell>
          <cell r="M283">
            <v>19503.780000000002</v>
          </cell>
          <cell r="N283">
            <v>24341.48</v>
          </cell>
          <cell r="O283">
            <v>69809.97</v>
          </cell>
          <cell r="P283">
            <v>47126.600000000006</v>
          </cell>
          <cell r="Q283">
            <v>4768.5</v>
          </cell>
          <cell r="R283">
            <v>654.63000000000034</v>
          </cell>
          <cell r="S283">
            <v>20131.39</v>
          </cell>
          <cell r="T283">
            <v>8298.4600000000009</v>
          </cell>
          <cell r="U283">
            <v>47432.810000000005</v>
          </cell>
          <cell r="V283">
            <v>66824.56</v>
          </cell>
          <cell r="W283">
            <v>26329.420000000002</v>
          </cell>
          <cell r="X283">
            <v>9427.6</v>
          </cell>
          <cell r="Y283">
            <v>24833.32</v>
          </cell>
          <cell r="Z283">
            <v>19641.18</v>
          </cell>
          <cell r="AA283">
            <v>865768.91999999993</v>
          </cell>
        </row>
        <row r="284">
          <cell r="B284" t="str">
            <v xml:space="preserve">2.2.1.  Ampliação Principal </v>
          </cell>
          <cell r="G284">
            <v>13858.4</v>
          </cell>
          <cell r="H284">
            <v>37111.25</v>
          </cell>
          <cell r="I284">
            <v>36050.32</v>
          </cell>
          <cell r="J284">
            <v>12038.28</v>
          </cell>
          <cell r="K284">
            <v>3053.3700000000003</v>
          </cell>
          <cell r="L284">
            <v>2336.0000000000009</v>
          </cell>
          <cell r="M284">
            <v>2742.6300000000006</v>
          </cell>
          <cell r="N284">
            <v>2692.6300000000006</v>
          </cell>
          <cell r="O284">
            <v>27657.599999999999</v>
          </cell>
          <cell r="P284">
            <v>11464.49</v>
          </cell>
          <cell r="Q284">
            <v>50</v>
          </cell>
          <cell r="R284">
            <v>38.82</v>
          </cell>
          <cell r="S284">
            <v>0</v>
          </cell>
          <cell r="T284">
            <v>3278.07</v>
          </cell>
          <cell r="U284">
            <v>33379.33</v>
          </cell>
          <cell r="V284">
            <v>46931.12</v>
          </cell>
          <cell r="W284">
            <v>19774.8</v>
          </cell>
          <cell r="X284">
            <v>0</v>
          </cell>
          <cell r="Y284">
            <v>0</v>
          </cell>
          <cell r="Z284">
            <v>0</v>
          </cell>
          <cell r="AA284">
            <v>252457.11</v>
          </cell>
        </row>
        <row r="285">
          <cell r="B285" t="str">
            <v>2.2.2.  Demais Obras de Ampliação/Melhoramentos</v>
          </cell>
          <cell r="G285">
            <v>16090.85</v>
          </cell>
          <cell r="H285">
            <v>29200.639999999999</v>
          </cell>
          <cell r="I285">
            <v>36249.01</v>
          </cell>
          <cell r="J285">
            <v>19933.34</v>
          </cell>
          <cell r="K285">
            <v>3939.89</v>
          </cell>
          <cell r="L285">
            <v>4060.4200000000005</v>
          </cell>
          <cell r="M285">
            <v>7584.3399999999992</v>
          </cell>
          <cell r="N285">
            <v>14452.34</v>
          </cell>
          <cell r="O285">
            <v>20397.32</v>
          </cell>
          <cell r="P285">
            <v>19914.62</v>
          </cell>
          <cell r="Q285">
            <v>3239.9</v>
          </cell>
          <cell r="R285">
            <v>241.78000000000034</v>
          </cell>
          <cell r="S285">
            <v>0</v>
          </cell>
          <cell r="T285">
            <v>700.45</v>
          </cell>
          <cell r="U285">
            <v>2705.51</v>
          </cell>
          <cell r="V285">
            <v>5544.21</v>
          </cell>
          <cell r="W285">
            <v>1829.92</v>
          </cell>
          <cell r="X285">
            <v>1594.18</v>
          </cell>
          <cell r="Y285">
            <v>1953.95</v>
          </cell>
          <cell r="Z285">
            <v>379.28</v>
          </cell>
          <cell r="AA285">
            <v>190011.95</v>
          </cell>
        </row>
        <row r="286">
          <cell r="B286" t="str">
            <v xml:space="preserve">2.2.3.  Equipamentos, Veiculos e Sist. Controle </v>
          </cell>
          <cell r="G286">
            <v>18270.07</v>
          </cell>
          <cell r="H286">
            <v>14890.93</v>
          </cell>
          <cell r="I286">
            <v>8116.82</v>
          </cell>
          <cell r="J286">
            <v>23857.84</v>
          </cell>
          <cell r="K286">
            <v>741.48</v>
          </cell>
          <cell r="L286">
            <v>6425.2</v>
          </cell>
          <cell r="M286">
            <v>415.54</v>
          </cell>
          <cell r="N286">
            <v>269.32</v>
          </cell>
          <cell r="O286">
            <v>12542.599999999999</v>
          </cell>
          <cell r="P286">
            <v>1045.97</v>
          </cell>
          <cell r="Q286">
            <v>209.85000000000036</v>
          </cell>
          <cell r="R286">
            <v>5.2799999999999914</v>
          </cell>
          <cell r="S286">
            <v>745.48999999999978</v>
          </cell>
          <cell r="T286">
            <v>872.88</v>
          </cell>
          <cell r="U286">
            <v>692.5</v>
          </cell>
          <cell r="V286">
            <v>755.88999999999942</v>
          </cell>
          <cell r="W286">
            <v>1355.19</v>
          </cell>
          <cell r="X286">
            <v>1189.67</v>
          </cell>
          <cell r="Y286">
            <v>9378.869999999999</v>
          </cell>
          <cell r="Z286">
            <v>3833.37</v>
          </cell>
          <cell r="AA286">
            <v>105614.76</v>
          </cell>
        </row>
        <row r="287">
          <cell r="B287" t="str">
            <v>2.2.4.  Desapropriações</v>
          </cell>
          <cell r="G287">
            <v>1765.1400000000008</v>
          </cell>
          <cell r="H287">
            <v>27575.53</v>
          </cell>
          <cell r="I287">
            <v>21168.94000000001</v>
          </cell>
          <cell r="J287">
            <v>24411.09</v>
          </cell>
          <cell r="K287">
            <v>15283.4</v>
          </cell>
          <cell r="L287">
            <v>5000</v>
          </cell>
          <cell r="M287">
            <v>2000</v>
          </cell>
          <cell r="N287">
            <v>2000</v>
          </cell>
          <cell r="O287">
            <v>1500</v>
          </cell>
          <cell r="P287">
            <v>1500</v>
          </cell>
          <cell r="Q287">
            <v>900</v>
          </cell>
          <cell r="R287">
            <v>0</v>
          </cell>
          <cell r="S287">
            <v>0</v>
          </cell>
          <cell r="T287">
            <v>0</v>
          </cell>
          <cell r="U287">
            <v>2000</v>
          </cell>
          <cell r="V287">
            <v>2000</v>
          </cell>
          <cell r="W287">
            <v>1387.9</v>
          </cell>
          <cell r="X287">
            <v>250</v>
          </cell>
          <cell r="Y287">
            <v>200</v>
          </cell>
          <cell r="Z287">
            <v>0</v>
          </cell>
          <cell r="AA287">
            <v>108942</v>
          </cell>
        </row>
        <row r="288">
          <cell r="B288" t="str">
            <v xml:space="preserve">2.2.5.  Conservação Especial </v>
          </cell>
          <cell r="G288">
            <v>27658.240000000002</v>
          </cell>
          <cell r="H288">
            <v>22400.09</v>
          </cell>
          <cell r="I288">
            <v>16448.830000000002</v>
          </cell>
          <cell r="J288">
            <v>11969.72</v>
          </cell>
          <cell r="K288">
            <v>5154.3999999999987</v>
          </cell>
          <cell r="L288">
            <v>11585.73</v>
          </cell>
          <cell r="M288">
            <v>6761.2700000000013</v>
          </cell>
          <cell r="N288">
            <v>4927.1899999999996</v>
          </cell>
          <cell r="O288">
            <v>7712.45</v>
          </cell>
          <cell r="P288">
            <v>13201.52</v>
          </cell>
          <cell r="Q288">
            <v>368.75</v>
          </cell>
          <cell r="R288">
            <v>368.75</v>
          </cell>
          <cell r="S288">
            <v>19385.900000000001</v>
          </cell>
          <cell r="T288">
            <v>3447.06</v>
          </cell>
          <cell r="U288">
            <v>8655.4699999999993</v>
          </cell>
          <cell r="V288">
            <v>11593.34</v>
          </cell>
          <cell r="W288">
            <v>1981.61</v>
          </cell>
          <cell r="X288">
            <v>6393.75</v>
          </cell>
          <cell r="Y288">
            <v>13300.5</v>
          </cell>
          <cell r="Z288">
            <v>15428.53</v>
          </cell>
          <cell r="AA288">
            <v>208743.09999999998</v>
          </cell>
        </row>
        <row r="289">
          <cell r="B289" t="str">
            <v>2.2.6.  Contratos Sub-rogados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B290" t="str">
            <v xml:space="preserve">2.2.7.  Indenizações 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B291" t="str">
            <v>2.3.  DIREITO DE CONCESSÃO     (2.3.1.+ ... + 2.3.2)</v>
          </cell>
          <cell r="G291">
            <v>30214.560000000005</v>
          </cell>
          <cell r="H291">
            <v>32206.41</v>
          </cell>
          <cell r="I291">
            <v>51955.11</v>
          </cell>
          <cell r="J291">
            <v>41453.94</v>
          </cell>
          <cell r="K291">
            <v>22149.033372000002</v>
          </cell>
          <cell r="L291">
            <v>22308.925004781253</v>
          </cell>
          <cell r="M291">
            <v>15935.804686429628</v>
          </cell>
          <cell r="N291">
            <v>11696.099897216014</v>
          </cell>
          <cell r="O291">
            <v>11958.772495154992</v>
          </cell>
          <cell r="P291">
            <v>12068.196848285779</v>
          </cell>
          <cell r="Q291">
            <v>20842.659854814061</v>
          </cell>
          <cell r="R291">
            <v>22684.88918045348</v>
          </cell>
          <cell r="S291">
            <v>22792.745831887085</v>
          </cell>
          <cell r="T291">
            <v>22902.1119742837</v>
          </cell>
          <cell r="U291">
            <v>23013.03067183221</v>
          </cell>
          <cell r="V291">
            <v>23125.487497267175</v>
          </cell>
          <cell r="W291">
            <v>23333.084011065192</v>
          </cell>
          <cell r="X291">
            <v>23583.826833242143</v>
          </cell>
          <cell r="Y291">
            <v>23705.275438239412</v>
          </cell>
          <cell r="Z291">
            <v>23828.535701386594</v>
          </cell>
          <cell r="AA291">
            <v>481758.49929833878</v>
          </cell>
        </row>
        <row r="292">
          <cell r="B292" t="str">
            <v>2.3.1.  Valor Variável da Concessão</v>
          </cell>
          <cell r="G292">
            <v>2230.56</v>
          </cell>
          <cell r="H292">
            <v>2986.41</v>
          </cell>
          <cell r="I292">
            <v>3199.11</v>
          </cell>
          <cell r="J292">
            <v>6629.94</v>
          </cell>
          <cell r="K292">
            <v>6885.0333720000008</v>
          </cell>
          <cell r="L292">
            <v>7044.9250047812529</v>
          </cell>
          <cell r="M292">
            <v>6915.4923524281276</v>
          </cell>
          <cell r="N292">
            <v>7006.221127787614</v>
          </cell>
          <cell r="O292">
            <v>7110.8781818054922</v>
          </cell>
          <cell r="P292">
            <v>7220.3025349362797</v>
          </cell>
          <cell r="Q292">
            <v>7314.6774692558083</v>
          </cell>
          <cell r="R292">
            <v>7420.8891804534815</v>
          </cell>
          <cell r="S292">
            <v>7528.7458318870858</v>
          </cell>
          <cell r="T292">
            <v>7638.1119742837</v>
          </cell>
          <cell r="U292">
            <v>7749.0306718322099</v>
          </cell>
          <cell r="V292">
            <v>7861.4874972671769</v>
          </cell>
          <cell r="W292">
            <v>8069.0840110651907</v>
          </cell>
          <cell r="X292">
            <v>8319.8268332421449</v>
          </cell>
          <cell r="Y292">
            <v>8441.2754382394123</v>
          </cell>
          <cell r="Z292">
            <v>8564.5357013865942</v>
          </cell>
          <cell r="AA292">
            <v>136136.53718265161</v>
          </cell>
        </row>
        <row r="293">
          <cell r="B293" t="str">
            <v xml:space="preserve">2.3.2.  Valor Fixo da Concessão </v>
          </cell>
          <cell r="G293">
            <v>27984.000000000004</v>
          </cell>
          <cell r="H293">
            <v>29220</v>
          </cell>
          <cell r="I293">
            <v>48756</v>
          </cell>
          <cell r="J293">
            <v>34824</v>
          </cell>
          <cell r="K293">
            <v>15264</v>
          </cell>
          <cell r="L293">
            <v>15264</v>
          </cell>
          <cell r="M293">
            <v>9020.3123340015009</v>
          </cell>
          <cell r="N293">
            <v>4689.8787694284001</v>
          </cell>
          <cell r="O293">
            <v>4847.8943133494995</v>
          </cell>
          <cell r="P293">
            <v>4847.8943133494995</v>
          </cell>
          <cell r="Q293">
            <v>13527.982385558251</v>
          </cell>
          <cell r="R293">
            <v>15264</v>
          </cell>
          <cell r="S293">
            <v>15264</v>
          </cell>
          <cell r="T293">
            <v>15264</v>
          </cell>
          <cell r="U293">
            <v>15264</v>
          </cell>
          <cell r="V293">
            <v>15264</v>
          </cell>
          <cell r="W293">
            <v>15264</v>
          </cell>
          <cell r="X293">
            <v>15264</v>
          </cell>
          <cell r="Y293">
            <v>15264</v>
          </cell>
          <cell r="Z293">
            <v>15264</v>
          </cell>
          <cell r="AA293">
            <v>345621.9621156872</v>
          </cell>
        </row>
        <row r="294">
          <cell r="B294" t="str">
            <v>2.4.  DESEMBOLSOS  SOBRE O LUCRO     (2.4.1. + 2.4.2)</v>
          </cell>
          <cell r="G294">
            <v>4699.2958807269233</v>
          </cell>
          <cell r="H294">
            <v>5579.4520347876341</v>
          </cell>
          <cell r="I294">
            <v>4291.2101768471239</v>
          </cell>
          <cell r="J294">
            <v>36279.493982572843</v>
          </cell>
          <cell r="K294">
            <v>37429.216795737288</v>
          </cell>
          <cell r="L294">
            <v>38320.202153445265</v>
          </cell>
          <cell r="M294">
            <v>35699.013760128117</v>
          </cell>
          <cell r="N294">
            <v>37322.372416138649</v>
          </cell>
          <cell r="O294">
            <v>37254.268301000011</v>
          </cell>
          <cell r="P294">
            <v>37184.270558338903</v>
          </cell>
          <cell r="Q294">
            <v>34734.931741499058</v>
          </cell>
          <cell r="R294">
            <v>35780.992768214535</v>
          </cell>
          <cell r="S294">
            <v>36893.863784131987</v>
          </cell>
          <cell r="T294">
            <v>37470.187813851313</v>
          </cell>
          <cell r="U294">
            <v>37072.473473984937</v>
          </cell>
          <cell r="V294">
            <v>34326.736978664194</v>
          </cell>
          <cell r="W294">
            <v>32930.216994827875</v>
          </cell>
          <cell r="X294">
            <v>33803.039345075042</v>
          </cell>
          <cell r="Y294">
            <v>31677.832628316308</v>
          </cell>
          <cell r="Z294">
            <v>23661.680783673317</v>
          </cell>
          <cell r="AA294">
            <v>612410.75237196125</v>
          </cell>
        </row>
        <row r="295">
          <cell r="B295" t="str">
            <v xml:space="preserve">2.4.1.  Contribuição Social  </v>
          </cell>
          <cell r="G295">
            <v>1145.0414256307693</v>
          </cell>
          <cell r="H295">
            <v>1358.4126144939717</v>
          </cell>
          <cell r="I295">
            <v>1046.1115580235455</v>
          </cell>
          <cell r="J295">
            <v>8800.8470260782669</v>
          </cell>
          <cell r="K295">
            <v>9079.5677080575279</v>
          </cell>
          <cell r="L295">
            <v>9295.5641584109708</v>
          </cell>
          <cell r="M295">
            <v>8660.1245479098488</v>
          </cell>
          <cell r="N295">
            <v>9053.6660402760353</v>
          </cell>
          <cell r="O295">
            <v>9037.1559517575788</v>
          </cell>
          <cell r="P295">
            <v>9020.1868020215516</v>
          </cell>
          <cell r="Q295">
            <v>8426.4076949088612</v>
          </cell>
          <cell r="R295">
            <v>8679.9982468398866</v>
          </cell>
          <cell r="S295">
            <v>8949.7851597895751</v>
          </cell>
          <cell r="T295">
            <v>9089.500076085169</v>
          </cell>
          <cell r="U295">
            <v>8993.084478541803</v>
          </cell>
          <cell r="V295">
            <v>8327.4513887670819</v>
          </cell>
          <cell r="W295">
            <v>7988.9010896552427</v>
          </cell>
          <cell r="X295">
            <v>8200.4943866848607</v>
          </cell>
          <cell r="Y295">
            <v>7685.29275837971</v>
          </cell>
          <cell r="Z295">
            <v>5741.9832202844409</v>
          </cell>
          <cell r="AA295">
            <v>148579.57633259665</v>
          </cell>
        </row>
        <row r="296">
          <cell r="B296" t="str">
            <v xml:space="preserve">2.4.2.  Imposto de Renda  </v>
          </cell>
          <cell r="G296">
            <v>3554.2544550961538</v>
          </cell>
          <cell r="H296">
            <v>4221.0394202936623</v>
          </cell>
          <cell r="I296">
            <v>3245.0986188235784</v>
          </cell>
          <cell r="J296">
            <v>27478.646956494576</v>
          </cell>
          <cell r="K296">
            <v>28349.649087679762</v>
          </cell>
          <cell r="L296">
            <v>29024.637995034296</v>
          </cell>
          <cell r="M296">
            <v>27038.889212218266</v>
          </cell>
          <cell r="N296">
            <v>28268.70637586261</v>
          </cell>
          <cell r="O296">
            <v>28217.11234924243</v>
          </cell>
          <cell r="P296">
            <v>28164.083756317348</v>
          </cell>
          <cell r="Q296">
            <v>26308.524046590195</v>
          </cell>
          <cell r="R296">
            <v>27100.994521374651</v>
          </cell>
          <cell r="S296">
            <v>27944.078624342415</v>
          </cell>
          <cell r="T296">
            <v>28380.687737766144</v>
          </cell>
          <cell r="U296">
            <v>28079.388995443136</v>
          </cell>
          <cell r="V296">
            <v>25999.285589897114</v>
          </cell>
          <cell r="W296">
            <v>24941.315905172632</v>
          </cell>
          <cell r="X296">
            <v>25602.544958390183</v>
          </cell>
          <cell r="Y296">
            <v>23992.539869936598</v>
          </cell>
          <cell r="Z296">
            <v>17919.697563388876</v>
          </cell>
          <cell r="AA296">
            <v>463831.1760393646</v>
          </cell>
        </row>
        <row r="297">
          <cell r="B297" t="str">
            <v>3.  SALDO DO CAIXA     (1 - 2)</v>
          </cell>
          <cell r="G297">
            <v>-74107.923880726914</v>
          </cell>
          <cell r="H297">
            <v>-120345.23753478762</v>
          </cell>
          <cell r="I297">
            <v>-121630.86067684711</v>
          </cell>
          <cell r="J297">
            <v>-9719.1109825728345</v>
          </cell>
          <cell r="K297">
            <v>80706.520505662687</v>
          </cell>
          <cell r="L297">
            <v>83405.959547006205</v>
          </cell>
          <cell r="M297">
            <v>89914.729371124791</v>
          </cell>
          <cell r="N297">
            <v>90085.601027778204</v>
          </cell>
          <cell r="O297">
            <v>47140.469839822268</v>
          </cell>
          <cell r="P297">
            <v>73185.504782185017</v>
          </cell>
          <cell r="Q297">
            <v>112138.31734252622</v>
          </cell>
          <cell r="R297">
            <v>116669.16359614054</v>
          </cell>
          <cell r="S297">
            <v>99295.030964942707</v>
          </cell>
          <cell r="T297">
            <v>113830.58982880361</v>
          </cell>
          <cell r="U297">
            <v>78411.629811473627</v>
          </cell>
          <cell r="V297">
            <v>65143.589815854153</v>
          </cell>
          <cell r="W297">
            <v>113193.08713104203</v>
          </cell>
          <cell r="X297">
            <v>136644.58089390618</v>
          </cell>
          <cell r="Y297">
            <v>126988.8490278344</v>
          </cell>
          <cell r="Z297">
            <v>143881.27562216192</v>
          </cell>
          <cell r="AA297">
            <v>1244831.76603333</v>
          </cell>
        </row>
        <row r="298">
          <cell r="B298" t="str">
            <v xml:space="preserve">4. T.I.R. (Taxa Interna de Retorno) Anual do Projeto     </v>
          </cell>
          <cell r="G298">
            <v>0.18482198272984429</v>
          </cell>
        </row>
        <row r="300">
          <cell r="B300" t="str">
            <v>FLUXO DE CAIXA COM FATORES DE DESEQUILIBRIO NA EXTENSÃO DO PERIODO CONTRATUAL (MIlhares de Reais)</v>
          </cell>
        </row>
        <row r="302">
          <cell r="B302" t="str">
            <v>DISCRIMINAÇÃO</v>
          </cell>
          <cell r="G302">
            <v>21</v>
          </cell>
          <cell r="H302">
            <v>22</v>
          </cell>
          <cell r="I302">
            <v>23</v>
          </cell>
          <cell r="J302">
            <v>24</v>
          </cell>
          <cell r="K302">
            <v>25</v>
          </cell>
          <cell r="L302">
            <v>26</v>
          </cell>
          <cell r="M302">
            <v>27</v>
          </cell>
          <cell r="N302">
            <v>28</v>
          </cell>
          <cell r="O302">
            <v>29</v>
          </cell>
          <cell r="P302">
            <v>30</v>
          </cell>
          <cell r="Q302">
            <v>31</v>
          </cell>
          <cell r="R302">
            <v>32</v>
          </cell>
          <cell r="S302">
            <v>33</v>
          </cell>
          <cell r="T302">
            <v>34</v>
          </cell>
          <cell r="U302">
            <v>35</v>
          </cell>
          <cell r="V302">
            <v>36</v>
          </cell>
          <cell r="W302">
            <v>37</v>
          </cell>
          <cell r="X302">
            <v>38</v>
          </cell>
          <cell r="Y302">
            <v>39</v>
          </cell>
          <cell r="Z302">
            <v>40</v>
          </cell>
          <cell r="AA302" t="str">
            <v>TOTAL</v>
          </cell>
        </row>
        <row r="303">
          <cell r="B303" t="str">
            <v xml:space="preserve">1.  INGRESSOS     (1.1.) </v>
          </cell>
          <cell r="G303">
            <v>283242.32903350698</v>
          </cell>
          <cell r="H303">
            <v>287969.05948152556</v>
          </cell>
          <cell r="I303">
            <v>292775.11211849301</v>
          </cell>
          <cell r="J303">
            <v>297661.82668872463</v>
          </cell>
          <cell r="K303">
            <v>302630.5657302966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1464278.893052547</v>
          </cell>
        </row>
        <row r="304">
          <cell r="B304" t="str">
            <v>1.1.  RECEITAS     (1.1.1.+ ... + 1.1.4)</v>
          </cell>
          <cell r="G304">
            <v>283242.32903350698</v>
          </cell>
          <cell r="H304">
            <v>287969.05948152556</v>
          </cell>
          <cell r="I304">
            <v>292775.11211849301</v>
          </cell>
          <cell r="J304">
            <v>297661.82668872463</v>
          </cell>
          <cell r="K304">
            <v>302630.5657302966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1464278.893052547</v>
          </cell>
        </row>
        <row r="305">
          <cell r="B305" t="str">
            <v>1.1.1   Receitas de Pedágio</v>
          </cell>
          <cell r="G305">
            <v>274390.77790658275</v>
          </cell>
          <cell r="H305">
            <v>278969.79421749973</v>
          </cell>
          <cell r="I305">
            <v>283625.65383501293</v>
          </cell>
          <cell r="J305">
            <v>288359.6546353476</v>
          </cell>
          <cell r="K305">
            <v>293173.11657616671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1418518.9971706099</v>
          </cell>
        </row>
        <row r="306">
          <cell r="B306" t="str">
            <v>1.1.2   Outras Receitas Operacionais</v>
          </cell>
          <cell r="G306">
            <v>7479.656606994391</v>
          </cell>
          <cell r="H306">
            <v>7604.4766532976446</v>
          </cell>
          <cell r="I306">
            <v>7731.391382047118</v>
          </cell>
          <cell r="J306">
            <v>7860.436172232432</v>
          </cell>
          <cell r="K306">
            <v>7991.6470047642051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38667.60781933579</v>
          </cell>
        </row>
        <row r="307">
          <cell r="B307" t="str">
            <v>1.1.3   Receitas Não Operacionais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08">
          <cell r="B308" t="str">
            <v xml:space="preserve">1.1.4   Receitas Financeiras </v>
          </cell>
          <cell r="G308">
            <v>1371.8945199298544</v>
          </cell>
          <cell r="H308">
            <v>1394.7886107281797</v>
          </cell>
          <cell r="I308">
            <v>1418.0669014329922</v>
          </cell>
          <cell r="J308">
            <v>1441.7358811445981</v>
          </cell>
          <cell r="K308">
            <v>1465.8021493657147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7092.2880626013393</v>
          </cell>
        </row>
        <row r="309">
          <cell r="B309" t="str">
            <v>2.  DESEMBOLSOS     (2.1.+ ... + 2.4)</v>
          </cell>
          <cell r="G309">
            <v>150151.40143062337</v>
          </cell>
          <cell r="H309">
            <v>152091.30186380562</v>
          </cell>
          <cell r="I309">
            <v>154063.75696673157</v>
          </cell>
          <cell r="J309">
            <v>156069.31658471323</v>
          </cell>
          <cell r="K309">
            <v>158108.53991786425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770484.31676373794</v>
          </cell>
        </row>
        <row r="310">
          <cell r="B310" t="str">
            <v>2.1.  OPERACIONAIS     (2.1.1.+ ... + 2.1.8)</v>
          </cell>
          <cell r="G310">
            <v>76178.861366930083</v>
          </cell>
          <cell r="H310">
            <v>76605.028940894248</v>
          </cell>
          <cell r="I310">
            <v>77038.34829666563</v>
          </cell>
          <cell r="J310">
            <v>77478.940227166764</v>
          </cell>
          <cell r="K310">
            <v>77926.927580432341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385228.10641208902</v>
          </cell>
        </row>
        <row r="311">
          <cell r="B311" t="str">
            <v xml:space="preserve">2.1.1.  Pessoal / Administradores   </v>
          </cell>
          <cell r="G311">
            <v>34047</v>
          </cell>
          <cell r="H311">
            <v>34047</v>
          </cell>
          <cell r="I311">
            <v>34047</v>
          </cell>
          <cell r="J311">
            <v>34047</v>
          </cell>
          <cell r="K311">
            <v>34047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170235</v>
          </cell>
        </row>
        <row r="312">
          <cell r="B312" t="str">
            <v xml:space="preserve">2.1.2.  Conservação de Rotina  </v>
          </cell>
          <cell r="G312">
            <v>6997</v>
          </cell>
          <cell r="H312">
            <v>6997</v>
          </cell>
          <cell r="I312">
            <v>6997</v>
          </cell>
          <cell r="J312">
            <v>6997</v>
          </cell>
          <cell r="K312">
            <v>6997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34985</v>
          </cell>
        </row>
        <row r="313">
          <cell r="B313" t="str">
            <v xml:space="preserve">2.1.3.  Consumo   </v>
          </cell>
          <cell r="G313">
            <v>1135</v>
          </cell>
          <cell r="H313">
            <v>1135</v>
          </cell>
          <cell r="I313">
            <v>1135</v>
          </cell>
          <cell r="J313">
            <v>1135</v>
          </cell>
          <cell r="K313">
            <v>1135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5675</v>
          </cell>
        </row>
        <row r="314">
          <cell r="B314" t="str">
            <v>2.1.4.  Transportes</v>
          </cell>
          <cell r="G314">
            <v>5306</v>
          </cell>
          <cell r="H314">
            <v>5306</v>
          </cell>
          <cell r="I314">
            <v>5306</v>
          </cell>
          <cell r="J314">
            <v>5306</v>
          </cell>
          <cell r="K314">
            <v>5306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26530</v>
          </cell>
        </row>
        <row r="315">
          <cell r="B315" t="str">
            <v>2.1.5.  Diversas</v>
          </cell>
          <cell r="G315">
            <v>1745</v>
          </cell>
          <cell r="H315">
            <v>1745</v>
          </cell>
          <cell r="I315">
            <v>1745</v>
          </cell>
          <cell r="J315">
            <v>1745</v>
          </cell>
          <cell r="K315">
            <v>1745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8725</v>
          </cell>
        </row>
        <row r="316">
          <cell r="B316" t="str">
            <v>2.1.6.  Tributos s/ Faturamento</v>
          </cell>
          <cell r="G316">
            <v>25452.900236576013</v>
          </cell>
          <cell r="H316">
            <v>25877.656659633005</v>
          </cell>
          <cell r="I316">
            <v>26309.541183100519</v>
          </cell>
          <cell r="J316">
            <v>26748.67419992448</v>
          </cell>
          <cell r="K316">
            <v>27195.178151358057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131583.95043059209</v>
          </cell>
        </row>
        <row r="317">
          <cell r="B317" t="str">
            <v>2.1.7.  Seguros</v>
          </cell>
          <cell r="G317">
            <v>910</v>
          </cell>
          <cell r="H317">
            <v>910</v>
          </cell>
          <cell r="I317">
            <v>910</v>
          </cell>
          <cell r="J317">
            <v>910</v>
          </cell>
          <cell r="K317">
            <v>910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4550</v>
          </cell>
        </row>
        <row r="318">
          <cell r="B318" t="str">
            <v xml:space="preserve">2.1.8.  Garantias </v>
          </cell>
          <cell r="G318">
            <v>585.96113035407313</v>
          </cell>
          <cell r="H318">
            <v>587.37228126123932</v>
          </cell>
          <cell r="I318">
            <v>588.80711356511802</v>
          </cell>
          <cell r="J318">
            <v>590.26602724227405</v>
          </cell>
          <cell r="K318">
            <v>591.74942907427931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2944.1559814969837</v>
          </cell>
        </row>
        <row r="319">
          <cell r="B319" t="str">
            <v>2.2.  INVESTIMENTOS / IMOBILIZADO     (2.2.1.+ ... + 2.2.7)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B320" t="str">
            <v xml:space="preserve">2.2.1.  Ampliação Principal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B321" t="str">
            <v>2.2.2.  Demais Obras de Ampliação/Melhoramentos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B322" t="str">
            <v xml:space="preserve">2.2.3.  Equipamentos, Veiculos e Sist. Controle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B323" t="str">
            <v>2.2.4.  Desapropriações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B324" t="str">
            <v xml:space="preserve">2.2.5.  Conservação Especial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B325" t="str">
            <v>2.2.6.  Contratos Sub-rogados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B326" t="str">
            <v xml:space="preserve">2.2.7.  Indenizações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B327" t="str">
            <v>2.3.  DIREITO DE CONCESSÃO     (2.3.1.+ ... + 2.3.2)</v>
          </cell>
          <cell r="G327">
            <v>8456.1130354073139</v>
          </cell>
          <cell r="H327">
            <v>8597.2281261239223</v>
          </cell>
          <cell r="I327">
            <v>8740.7113565117997</v>
          </cell>
          <cell r="J327">
            <v>8886.6027242274013</v>
          </cell>
          <cell r="K327">
            <v>9034.9429074279269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43715.598149698359</v>
          </cell>
        </row>
        <row r="328">
          <cell r="B328" t="str">
            <v>2.3.1.  Valor Variável da Concessão</v>
          </cell>
          <cell r="G328">
            <v>8456.1130354073139</v>
          </cell>
          <cell r="H328">
            <v>8597.2281261239223</v>
          </cell>
          <cell r="I328">
            <v>8740.7113565117997</v>
          </cell>
          <cell r="J328">
            <v>8886.6027242274013</v>
          </cell>
          <cell r="K328">
            <v>9034.9429074279269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43715.598149698359</v>
          </cell>
        </row>
        <row r="329">
          <cell r="B329" t="str">
            <v xml:space="preserve">2.3.2.  Valor Fixo da Concessão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B330" t="str">
            <v>2.4.  DESEMBOLSOS  SOBRE O LUCRO     (2.4.1. + 2.4.2)</v>
          </cell>
          <cell r="G330">
            <v>65516.427028285972</v>
          </cell>
          <cell r="H330">
            <v>66889.044796787435</v>
          </cell>
          <cell r="I330">
            <v>68284.697313554134</v>
          </cell>
          <cell r="J330">
            <v>69703.77363331907</v>
          </cell>
          <cell r="K330">
            <v>71146.669430003996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341540.61220195063</v>
          </cell>
        </row>
        <row r="331">
          <cell r="B331" t="str">
            <v xml:space="preserve">2.4.1.  Contribuição Social  </v>
          </cell>
          <cell r="G331">
            <v>15888.58837049357</v>
          </cell>
          <cell r="H331">
            <v>16221.34419316059</v>
          </cell>
          <cell r="I331">
            <v>16559.684197225244</v>
          </cell>
          <cell r="J331">
            <v>16903.702698986439</v>
          </cell>
          <cell r="K331">
            <v>17253.495619394911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82826.815079260763</v>
          </cell>
        </row>
        <row r="332">
          <cell r="B332" t="str">
            <v xml:space="preserve">2.4.2.  Imposto de Renda  </v>
          </cell>
          <cell r="G332">
            <v>49627.838657792403</v>
          </cell>
          <cell r="H332">
            <v>50667.700603626843</v>
          </cell>
          <cell r="I332">
            <v>51725.01311632889</v>
          </cell>
          <cell r="J332">
            <v>52800.070934332623</v>
          </cell>
          <cell r="K332">
            <v>53893.173810609092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258713.79712268984</v>
          </cell>
        </row>
        <row r="333">
          <cell r="B333" t="str">
            <v>3.  SALDO DO CAIXA     (1 - 2)</v>
          </cell>
          <cell r="G333">
            <v>133090.9276028836</v>
          </cell>
          <cell r="H333">
            <v>135877.75761771994</v>
          </cell>
          <cell r="I333">
            <v>138711.35515176144</v>
          </cell>
          <cell r="J333">
            <v>141592.5101040114</v>
          </cell>
          <cell r="K333">
            <v>144522.02581243234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693794.57628880907</v>
          </cell>
        </row>
        <row r="334">
          <cell r="B334" t="str">
            <v xml:space="preserve">4. T.I.R. (Taxa Interna de Retorno) Anual do Projeto     </v>
          </cell>
          <cell r="G334">
            <v>0.19360997399325544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Comparativo de Mercado"/>
      <sheetName val="Capa Simulador"/>
      <sheetName val="FLUXO + DRE  Original 20 anos"/>
      <sheetName val="Fatores 20 anos"/>
      <sheetName val="Prorrogação Fluxo 28 anos"/>
      <sheetName val="Prorrogação DRE 28 a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4">
          <cell r="F54" t="str">
            <v>ESTUDO DO REEQUILÍBRIO ECONÔMICO-FINANCEIRO</v>
          </cell>
        </row>
        <row r="55">
          <cell r="F55" t="str">
            <v>DA CONCESSIONÁRIA INTERVIAS</v>
          </cell>
        </row>
        <row r="56">
          <cell r="F56" t="str">
            <v>Versão: A-001 - outubro/2006</v>
          </cell>
        </row>
        <row r="57">
          <cell r="F57" t="str">
            <v>Valores a Preço de: julho/1997</v>
          </cell>
        </row>
        <row r="64">
          <cell r="B64" t="str">
            <v>RESUMO DOS DESEQUILIBRIOS NO CONTRATO EM VPL (Milhares de Reais)</v>
          </cell>
        </row>
        <row r="66">
          <cell r="B66" t="str">
            <v>FATOR</v>
          </cell>
          <cell r="C66" t="str">
            <v>DISCRIMINAÇÃO</v>
          </cell>
          <cell r="G66" t="str">
            <v>VPL (a)</v>
          </cell>
          <cell r="H66">
            <v>7</v>
          </cell>
          <cell r="I66" t="str">
            <v>TIR (b)</v>
          </cell>
        </row>
        <row r="67">
          <cell r="B67" t="str">
            <v>FATOR 1</v>
          </cell>
          <cell r="C67" t="str">
            <v>Deflator Tarifário a partir do 10º ano</v>
          </cell>
          <cell r="G67">
            <v>-3586.4894142980652</v>
          </cell>
          <cell r="H67">
            <v>-12839.129308169791</v>
          </cell>
          <cell r="I67">
            <v>0.19301909253707164</v>
          </cell>
        </row>
        <row r="68">
          <cell r="B68" t="str">
            <v>FATOR 2</v>
          </cell>
          <cell r="C68" t="str">
            <v>Ganho de Receita - Cobrança Bidirecional 9 (nove) Praças de Pedágio</v>
          </cell>
          <cell r="G68">
            <v>26128.061749127428</v>
          </cell>
          <cell r="H68">
            <v>93534.79813199096</v>
          </cell>
          <cell r="I68">
            <v>0.24956721829312908</v>
          </cell>
        </row>
        <row r="69">
          <cell r="B69" t="str">
            <v>FATOR 3</v>
          </cell>
          <cell r="C69" t="str">
            <v>Ônus Variável - s/ Rec. Acess. De 3% para 28%</v>
          </cell>
          <cell r="G69">
            <v>-51.333554940198496</v>
          </cell>
          <cell r="H69">
            <v>-183.76693016232952</v>
          </cell>
          <cell r="I69">
            <v>0.1997478818413588</v>
          </cell>
        </row>
        <row r="70">
          <cell r="B70" t="str">
            <v>FATOR 4</v>
          </cell>
          <cell r="C70" t="str">
            <v>Custos Operacionais Provocado pela Cobrança Bidirecional</v>
          </cell>
          <cell r="G70">
            <v>-13941.901419703257</v>
          </cell>
          <cell r="H70">
            <v>-49910.052547683234</v>
          </cell>
          <cell r="I70">
            <v>0.17515108975609892</v>
          </cell>
        </row>
        <row r="71">
          <cell r="B71" t="str">
            <v>FATOR 5</v>
          </cell>
          <cell r="C71" t="str">
            <v>Investimentos 1º Adequação</v>
          </cell>
          <cell r="G71">
            <v>-18551.788194578407</v>
          </cell>
          <cell r="H71">
            <v>-66412.800935197345</v>
          </cell>
          <cell r="I71">
            <v>0.1691858131727948</v>
          </cell>
        </row>
        <row r="72">
          <cell r="B72" t="str">
            <v>FATOR 6</v>
          </cell>
          <cell r="C72" t="str">
            <v>Investimentos 2ª Adequação</v>
          </cell>
          <cell r="G72">
            <v>-1819.4068302137341</v>
          </cell>
          <cell r="H72">
            <v>-6513.2213869515372</v>
          </cell>
          <cell r="I72">
            <v>0.19645999173442377</v>
          </cell>
        </row>
        <row r="73">
          <cell r="B73" t="str">
            <v>FATOR 7</v>
          </cell>
          <cell r="C73" t="str">
            <v>Investimentos 3ª Adequação</v>
          </cell>
          <cell r="G73">
            <v>2534.9393079881461</v>
          </cell>
          <cell r="H73">
            <v>9074.7273458751079</v>
          </cell>
          <cell r="I73">
            <v>0.20466830363045768</v>
          </cell>
        </row>
        <row r="74">
          <cell r="B74" t="str">
            <v>FATOR 8</v>
          </cell>
          <cell r="C74" t="str">
            <v>Investimentos 4ª Adequação</v>
          </cell>
          <cell r="G74">
            <v>7571.9873692779101</v>
          </cell>
          <cell r="H74">
            <v>27106.653254409393</v>
          </cell>
          <cell r="I74">
            <v>0.21475883906700452</v>
          </cell>
        </row>
        <row r="75">
          <cell r="B75" t="str">
            <v>FATOR 9</v>
          </cell>
          <cell r="C75" t="str">
            <v>Investimentos 5ª Adequação</v>
          </cell>
          <cell r="G75">
            <v>719.94591002820539</v>
          </cell>
          <cell r="H75">
            <v>2577.3054276668495</v>
          </cell>
          <cell r="I75">
            <v>0.20116248786645211</v>
          </cell>
        </row>
        <row r="76">
          <cell r="B76" t="str">
            <v>FATOR 10</v>
          </cell>
          <cell r="C76" t="str">
            <v>Onus Variável - Rec. Ass. de 28% para 25% e Rec. NOp. de 28% para 3%</v>
          </cell>
          <cell r="G76">
            <v>6.1600265927987445</v>
          </cell>
          <cell r="H76">
            <v>22.052031619389776</v>
          </cell>
          <cell r="I76">
            <v>0.19985223380243691</v>
          </cell>
        </row>
        <row r="77">
          <cell r="B77" t="str">
            <v>FATOR 11</v>
          </cell>
          <cell r="C77" t="str">
            <v>Parcelamento de Reajuste Tarifário - Julho/2003</v>
          </cell>
          <cell r="G77">
            <v>-788.01214227861135</v>
          </cell>
          <cell r="H77">
            <v>-2820.9729968220527</v>
          </cell>
          <cell r="I77">
            <v>0.198416252759259</v>
          </cell>
        </row>
        <row r="78">
          <cell r="B78" t="str">
            <v>FATOR 12</v>
          </cell>
          <cell r="C78" t="str">
            <v>Majoração da COFINS</v>
          </cell>
          <cell r="G78">
            <v>-3107.3999154740454</v>
          </cell>
          <cell r="H78">
            <v>-11124.056066613404</v>
          </cell>
          <cell r="I78">
            <v>0.19422295541213425</v>
          </cell>
        </row>
        <row r="79">
          <cell r="B79" t="str">
            <v>FATOR 13</v>
          </cell>
          <cell r="C79" t="str">
            <v>Majoração do PIS</v>
          </cell>
          <cell r="G79">
            <v>-233.34594811212102</v>
          </cell>
          <cell r="H79">
            <v>-835.34578114330179</v>
          </cell>
          <cell r="I79">
            <v>0.19941797213545673</v>
          </cell>
        </row>
        <row r="80">
          <cell r="B80" t="str">
            <v>FATOR 14</v>
          </cell>
          <cell r="C80" t="str">
            <v>Alteração do ISS-QN</v>
          </cell>
          <cell r="G80">
            <v>-9617.1810003707033</v>
          </cell>
          <cell r="H80">
            <v>-34428.1597351374</v>
          </cell>
          <cell r="I80">
            <v>0.18204183549090305</v>
          </cell>
        </row>
        <row r="81">
          <cell r="B81" t="str">
            <v>FATOR 15</v>
          </cell>
          <cell r="C81" t="str">
            <v>6ª Adequação - Investimentos</v>
          </cell>
          <cell r="G81" t="e">
            <v>#REF!</v>
          </cell>
          <cell r="H81" t="e">
            <v>#REF!</v>
          </cell>
          <cell r="I81" t="e">
            <v>#VALUE!</v>
          </cell>
        </row>
        <row r="82">
          <cell r="B82" t="str">
            <v>TOTAL GERAL</v>
          </cell>
          <cell r="G82" t="e">
            <v>#REF!</v>
          </cell>
          <cell r="H82" t="e">
            <v>#REF!</v>
          </cell>
          <cell r="I82" t="e">
            <v>#VALUE!</v>
          </cell>
        </row>
        <row r="83">
          <cell r="B83" t="str">
            <v>(a) reperesenta apenas o VPL do fluxo de caixa do fator utilizando a tir original do projeto</v>
          </cell>
        </row>
        <row r="84">
          <cell r="B84" t="str">
            <v>(b) representa a tir do fluxo de caixa do projeto mais o fluxo de caixa do fator</v>
          </cell>
        </row>
        <row r="86">
          <cell r="B86" t="str">
            <v>ALTERNATIVAS UTILIZADAS PARA O REEQUILIBRIO DO CONTRATO</v>
          </cell>
        </row>
        <row r="88">
          <cell r="B88" t="str">
            <v>Projeta o Contrato Original até:</v>
          </cell>
          <cell r="F88">
            <v>28</v>
          </cell>
        </row>
        <row r="90">
          <cell r="B90" t="str">
            <v>Reajuste na Receita Base  de:</v>
          </cell>
          <cell r="F90">
            <v>0</v>
          </cell>
        </row>
        <row r="92">
          <cell r="B92" t="str">
            <v>Considera o Reajuste a Partir do:</v>
          </cell>
          <cell r="F92">
            <v>7</v>
          </cell>
        </row>
        <row r="94">
          <cell r="B94" t="str">
            <v>EFEITOS NOS RESULTADOS PROJETADOS</v>
          </cell>
        </row>
        <row r="96">
          <cell r="B96" t="str">
            <v>TIR Original do Contrato (ao ano)</v>
          </cell>
          <cell r="J96">
            <v>0.19984105209504263</v>
          </cell>
        </row>
        <row r="98">
          <cell r="B98" t="str">
            <v>TIR Resultante dos Desequilibrio no Contrato Original (ao ano)</v>
          </cell>
          <cell r="J98" t="e">
            <v>#VALUE!</v>
          </cell>
        </row>
        <row r="100">
          <cell r="B100" t="str">
            <v>Diferença entre a TIR Original x TIR Desequilibrios</v>
          </cell>
          <cell r="J100" t="e">
            <v>#VALUE!</v>
          </cell>
        </row>
        <row r="102">
          <cell r="B102" t="str">
            <v>TIR Resultante das Alternativas Utilizadas para o Reequilibrio (ao ano)</v>
          </cell>
          <cell r="J102">
            <v>0.19984130092644004</v>
          </cell>
        </row>
        <row r="104">
          <cell r="B104" t="str">
            <v>GRAFICOS COMPARATIVOS DOS AJUSTES NOS DESEQUILIBRIOS NO CONTRATO ORIGINAL</v>
          </cell>
        </row>
        <row r="133">
          <cell r="B133" t="str">
            <v>SALDO DO FLUXO DE CAIXA DOS FATORES DE DESEQUILIBRIO (MIlhares de Reais)</v>
          </cell>
        </row>
        <row r="135">
          <cell r="B135" t="str">
            <v>DISCRIMINAÇÃO</v>
          </cell>
          <cell r="F135" t="str">
            <v>VPL</v>
          </cell>
          <cell r="G135" t="str">
            <v>TIR</v>
          </cell>
          <cell r="H135">
            <v>1</v>
          </cell>
          <cell r="I135">
            <v>2</v>
          </cell>
          <cell r="J135">
            <v>3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8</v>
          </cell>
          <cell r="P135">
            <v>9</v>
          </cell>
          <cell r="Q135">
            <v>10</v>
          </cell>
          <cell r="R135">
            <v>11</v>
          </cell>
          <cell r="S135">
            <v>12</v>
          </cell>
          <cell r="T135">
            <v>13</v>
          </cell>
          <cell r="U135">
            <v>14</v>
          </cell>
          <cell r="V135">
            <v>15</v>
          </cell>
          <cell r="W135">
            <v>16</v>
          </cell>
          <cell r="X135">
            <v>17</v>
          </cell>
          <cell r="Y135">
            <v>18</v>
          </cell>
          <cell r="Z135">
            <v>19</v>
          </cell>
          <cell r="AA135">
            <v>20</v>
          </cell>
        </row>
        <row r="136">
          <cell r="B136" t="str">
            <v>(=)Fluxo de Caixa do Projeto Original</v>
          </cell>
          <cell r="F136">
            <v>-1.8192303725928218E-11</v>
          </cell>
          <cell r="G136">
            <v>0.19984105209504263</v>
          </cell>
          <cell r="H136">
            <v>-56737.180796784996</v>
          </cell>
          <cell r="I136">
            <v>-26383.009335000002</v>
          </cell>
          <cell r="J136">
            <v>-15935.051434999998</v>
          </cell>
          <cell r="K136">
            <v>-6502.0629349999999</v>
          </cell>
          <cell r="L136">
            <v>19790.469894999998</v>
          </cell>
          <cell r="M136">
            <v>23608.131895000006</v>
          </cell>
          <cell r="N136">
            <v>40764.133495000002</v>
          </cell>
          <cell r="O136">
            <v>39618.415095000004</v>
          </cell>
          <cell r="P136">
            <v>35821.942695000005</v>
          </cell>
          <cell r="Q136">
            <v>32340.548795000002</v>
          </cell>
          <cell r="R136">
            <v>24924.172895</v>
          </cell>
          <cell r="S136">
            <v>39145.367194999999</v>
          </cell>
          <cell r="T136">
            <v>40183.643294999994</v>
          </cell>
          <cell r="U136">
            <v>53816.658394999991</v>
          </cell>
          <cell r="V136">
            <v>51478.453594999992</v>
          </cell>
          <cell r="W136">
            <v>49456.475395000001</v>
          </cell>
          <cell r="X136">
            <v>63679.608595000005</v>
          </cell>
          <cell r="Y136">
            <v>32865.971995</v>
          </cell>
          <cell r="Z136">
            <v>38632.132654999994</v>
          </cell>
          <cell r="AA136">
            <v>85649.308594999995</v>
          </cell>
        </row>
        <row r="137">
          <cell r="B137" t="str">
            <v>(+)Desequilibrio do Projeto Original (a)</v>
          </cell>
        </row>
        <row r="138">
          <cell r="B138" t="str">
            <v>Deflator Tarifário a partir do 10º ano</v>
          </cell>
        </row>
        <row r="139">
          <cell r="B139" t="str">
            <v>Fluxo de Caixa do Fator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-823.46843932691581</v>
          </cell>
          <cell r="R139">
            <v>-1707.465346680111</v>
          </cell>
          <cell r="S139">
            <v>-2655.3726186855929</v>
          </cell>
          <cell r="T139">
            <v>-3670.7422731995703</v>
          </cell>
          <cell r="U139">
            <v>-4734.2239569875619</v>
          </cell>
          <cell r="V139">
            <v>-5861.6829245776198</v>
          </cell>
          <cell r="W139">
            <v>-7056.1657220574452</v>
          </cell>
          <cell r="X139">
            <v>-8510.0817708737686</v>
          </cell>
          <cell r="Y139">
            <v>-9879.2254915742487</v>
          </cell>
          <cell r="Z139">
            <v>-11327.249864693251</v>
          </cell>
          <cell r="AA139">
            <v>-12857.860328225279</v>
          </cell>
        </row>
        <row r="140">
          <cell r="B140" t="str">
            <v>Somatoria com Projeto Original</v>
          </cell>
          <cell r="F140">
            <v>-3586.4894142980652</v>
          </cell>
          <cell r="G140">
            <v>0.19301909253707164</v>
          </cell>
          <cell r="H140">
            <v>-56737.180796784996</v>
          </cell>
          <cell r="I140">
            <v>-26383.009335000002</v>
          </cell>
          <cell r="J140">
            <v>-15935.051434999998</v>
          </cell>
          <cell r="K140">
            <v>-6502.0629349999999</v>
          </cell>
          <cell r="L140">
            <v>19790.469894999998</v>
          </cell>
          <cell r="M140">
            <v>23608.131895000006</v>
          </cell>
          <cell r="N140">
            <v>40764.133495000002</v>
          </cell>
          <cell r="O140">
            <v>39618.415095000004</v>
          </cell>
          <cell r="P140">
            <v>35821.942695000005</v>
          </cell>
          <cell r="Q140">
            <v>31517.080355673086</v>
          </cell>
          <cell r="R140">
            <v>23216.70754831989</v>
          </cell>
          <cell r="S140">
            <v>36489.994576314406</v>
          </cell>
          <cell r="T140">
            <v>36512.901021800426</v>
          </cell>
          <cell r="U140">
            <v>49082.434438012431</v>
          </cell>
          <cell r="V140">
            <v>45616.770670422375</v>
          </cell>
          <cell r="W140">
            <v>42400.30967294256</v>
          </cell>
          <cell r="X140">
            <v>55169.526824126238</v>
          </cell>
          <cell r="Y140">
            <v>22986.746503425751</v>
          </cell>
          <cell r="Z140">
            <v>27304.882790306743</v>
          </cell>
          <cell r="AA140">
            <v>72791.448266774722</v>
          </cell>
        </row>
        <row r="141">
          <cell r="B141" t="str">
            <v>Ganho de Receita - Cobrança Bidirecional 9 (nove) Praças de Pedágio</v>
          </cell>
        </row>
        <row r="142">
          <cell r="B142" t="str">
            <v>Fluxo de Caixa do Fator</v>
          </cell>
          <cell r="H142">
            <v>1568.9826882601965</v>
          </cell>
          <cell r="I142">
            <v>3826.6568105366728</v>
          </cell>
          <cell r="J142">
            <v>7978.6421436043311</v>
          </cell>
          <cell r="K142">
            <v>9520.4472848127953</v>
          </cell>
          <cell r="L142">
            <v>5008.7854607698864</v>
          </cell>
          <cell r="M142">
            <v>5376.1755119968857</v>
          </cell>
          <cell r="N142">
            <v>5544.5396013668633</v>
          </cell>
          <cell r="O142">
            <v>5718.0208316326334</v>
          </cell>
          <cell r="P142">
            <v>5587.1642457667676</v>
          </cell>
          <cell r="Q142">
            <v>5441.3426469132401</v>
          </cell>
          <cell r="R142">
            <v>5856.3607837369545</v>
          </cell>
          <cell r="S142">
            <v>6024.3162486658493</v>
          </cell>
          <cell r="T142">
            <v>6197.016912799003</v>
          </cell>
          <cell r="U142">
            <v>5999.0392821264777</v>
          </cell>
          <cell r="V142">
            <v>5784.9783396065332</v>
          </cell>
          <cell r="W142">
            <v>5920.1699029600995</v>
          </cell>
          <cell r="X142">
            <v>7142.4691399102257</v>
          </cell>
          <cell r="Y142">
            <v>7313.9731333929476</v>
          </cell>
          <cell r="Z142">
            <v>7489.5273568195244</v>
          </cell>
          <cell r="AA142">
            <v>9353.7410982726979</v>
          </cell>
        </row>
        <row r="143">
          <cell r="B143" t="str">
            <v>Somatoria com Projeto Original</v>
          </cell>
          <cell r="F143">
            <v>26128.061749127428</v>
          </cell>
          <cell r="G143">
            <v>0.24956721829312908</v>
          </cell>
          <cell r="H143">
            <v>-55168.198108524797</v>
          </cell>
          <cell r="I143">
            <v>-22556.352524463331</v>
          </cell>
          <cell r="J143">
            <v>-7956.4092913956665</v>
          </cell>
          <cell r="K143">
            <v>3018.3843498127953</v>
          </cell>
          <cell r="L143">
            <v>24799.255355769885</v>
          </cell>
          <cell r="M143">
            <v>28984.307406996893</v>
          </cell>
          <cell r="N143">
            <v>46308.673096366867</v>
          </cell>
          <cell r="O143">
            <v>45336.435926632636</v>
          </cell>
          <cell r="P143">
            <v>41409.106940766775</v>
          </cell>
          <cell r="Q143">
            <v>37781.891441913242</v>
          </cell>
          <cell r="R143">
            <v>30780.533678736952</v>
          </cell>
          <cell r="S143">
            <v>45169.683443665846</v>
          </cell>
          <cell r="T143">
            <v>46380.660207798996</v>
          </cell>
          <cell r="U143">
            <v>59815.697677126467</v>
          </cell>
          <cell r="V143">
            <v>57263.431934606524</v>
          </cell>
          <cell r="W143">
            <v>55376.645297960102</v>
          </cell>
          <cell r="X143">
            <v>70822.077734910228</v>
          </cell>
          <cell r="Y143">
            <v>40179.945128392945</v>
          </cell>
          <cell r="Z143">
            <v>46121.66001181952</v>
          </cell>
          <cell r="AA143">
            <v>95003.049693272696</v>
          </cell>
        </row>
        <row r="144">
          <cell r="B144" t="str">
            <v>Ônus Variável - s/ Rec. Acess. De 3% para 28%</v>
          </cell>
        </row>
        <row r="145">
          <cell r="B145" t="str">
            <v>Fluxo de Caixa do Fator</v>
          </cell>
          <cell r="H145">
            <v>-7.0350000000000001</v>
          </cell>
          <cell r="I145">
            <v>-10.673099999999891</v>
          </cell>
          <cell r="J145">
            <v>-10.796111999999784</v>
          </cell>
          <cell r="K145">
            <v>-10.92158424000017</v>
          </cell>
          <cell r="L145">
            <v>-11.049565924800167</v>
          </cell>
          <cell r="M145">
            <v>-11.180107243296007</v>
          </cell>
          <cell r="N145">
            <v>-11.313259388161878</v>
          </cell>
          <cell r="O145">
            <v>-11.449074575925042</v>
          </cell>
          <cell r="P145">
            <v>-11.587606067443421</v>
          </cell>
          <cell r="Q145">
            <v>-11.72890818879268</v>
          </cell>
          <cell r="R145">
            <v>-11.873036352568588</v>
          </cell>
          <cell r="S145">
            <v>-12.0200470796199</v>
          </cell>
          <cell r="T145">
            <v>-12.169998021212042</v>
          </cell>
          <cell r="U145">
            <v>-12.322947981636258</v>
          </cell>
          <cell r="V145">
            <v>-12.478956941269061</v>
          </cell>
          <cell r="W145">
            <v>-12.638086080094503</v>
          </cell>
          <cell r="X145">
            <v>-12.800397801696253</v>
          </cell>
          <cell r="Y145">
            <v>-12.965955757730168</v>
          </cell>
          <cell r="Z145">
            <v>-13.134824872884947</v>
          </cell>
          <cell r="AA145">
            <v>-13.307071370342792</v>
          </cell>
        </row>
        <row r="146">
          <cell r="B146" t="str">
            <v>Somatoria com Projeto Original</v>
          </cell>
          <cell r="F146">
            <v>-51.333554940198496</v>
          </cell>
          <cell r="G146">
            <v>0.1997478818413588</v>
          </cell>
          <cell r="H146">
            <v>-56744.215796785</v>
          </cell>
          <cell r="I146">
            <v>-26393.682435000002</v>
          </cell>
          <cell r="J146">
            <v>-15945.847546999998</v>
          </cell>
          <cell r="K146">
            <v>-6512.9845192399998</v>
          </cell>
          <cell r="L146">
            <v>19779.420329075198</v>
          </cell>
          <cell r="M146">
            <v>23596.951787756709</v>
          </cell>
          <cell r="N146">
            <v>40752.820235611842</v>
          </cell>
          <cell r="O146">
            <v>39606.966020424079</v>
          </cell>
          <cell r="P146">
            <v>35810.355088932563</v>
          </cell>
          <cell r="Q146">
            <v>32328.819886811209</v>
          </cell>
          <cell r="R146">
            <v>24912.299858647431</v>
          </cell>
          <cell r="S146">
            <v>39133.34714792038</v>
          </cell>
          <cell r="T146">
            <v>40171.47329697878</v>
          </cell>
          <cell r="U146">
            <v>53804.335447018355</v>
          </cell>
          <cell r="V146">
            <v>51465.974638058724</v>
          </cell>
          <cell r="W146">
            <v>49443.837308919909</v>
          </cell>
          <cell r="X146">
            <v>63666.808197198312</v>
          </cell>
          <cell r="Y146">
            <v>32853.006039242267</v>
          </cell>
          <cell r="Z146">
            <v>38618.997830127111</v>
          </cell>
          <cell r="AA146">
            <v>85636.001523629646</v>
          </cell>
        </row>
        <row r="147">
          <cell r="B147" t="str">
            <v>Custos Operacionais Provocado pela Cobrança Bidirecional</v>
          </cell>
        </row>
        <row r="148">
          <cell r="B148" t="str">
            <v>Fluxo de Caixa do Fator</v>
          </cell>
          <cell r="H148">
            <v>-1490.3985904453164</v>
          </cell>
          <cell r="I148">
            <v>-2569.4948826205264</v>
          </cell>
          <cell r="J148">
            <v>-3259.0573414415767</v>
          </cell>
          <cell r="K148">
            <v>-3274.3641964695253</v>
          </cell>
          <cell r="L148">
            <v>-3206.6450050715648</v>
          </cell>
          <cell r="M148">
            <v>-3248.8924898639925</v>
          </cell>
          <cell r="N148">
            <v>-3338.4404367954048</v>
          </cell>
          <cell r="O148">
            <v>-3292.2348754022823</v>
          </cell>
          <cell r="P148">
            <v>-3272.3051041347271</v>
          </cell>
          <cell r="Q148">
            <v>-3262.8514483591466</v>
          </cell>
          <cell r="R148">
            <v>-3186.1406340678172</v>
          </cell>
          <cell r="S148">
            <v>-3271.2034257279006</v>
          </cell>
          <cell r="T148">
            <v>-3255.957835910518</v>
          </cell>
          <cell r="U148">
            <v>-3286.3435804964611</v>
          </cell>
          <cell r="V148">
            <v>-3332.6757438345185</v>
          </cell>
          <cell r="W148">
            <v>-3311.9704067472658</v>
          </cell>
          <cell r="X148">
            <v>-3283.76366638118</v>
          </cell>
          <cell r="Y148">
            <v>-3187.104368120195</v>
          </cell>
          <cell r="Z148">
            <v>-3166.0552715028948</v>
          </cell>
          <cell r="AA148">
            <v>-3286.978524477272</v>
          </cell>
        </row>
        <row r="149">
          <cell r="B149" t="str">
            <v>Somatoria com Projeto Original</v>
          </cell>
          <cell r="F149">
            <v>-13941.901419703257</v>
          </cell>
          <cell r="G149">
            <v>0.17515108975609892</v>
          </cell>
          <cell r="H149">
            <v>-58227.579387230311</v>
          </cell>
          <cell r="I149">
            <v>-28952.504217620528</v>
          </cell>
          <cell r="J149">
            <v>-19194.108776441575</v>
          </cell>
          <cell r="K149">
            <v>-9776.4271314695252</v>
          </cell>
          <cell r="L149">
            <v>16583.824889928434</v>
          </cell>
          <cell r="M149">
            <v>20359.239405136013</v>
          </cell>
          <cell r="N149">
            <v>37425.693058204597</v>
          </cell>
          <cell r="O149">
            <v>36326.180219597722</v>
          </cell>
          <cell r="P149">
            <v>32549.637590865277</v>
          </cell>
          <cell r="Q149">
            <v>29077.697346640856</v>
          </cell>
          <cell r="R149">
            <v>21738.032260932181</v>
          </cell>
          <cell r="S149">
            <v>35874.163769272098</v>
          </cell>
          <cell r="T149">
            <v>36927.68545908948</v>
          </cell>
          <cell r="U149">
            <v>50530.31481450353</v>
          </cell>
          <cell r="V149">
            <v>48145.777851165476</v>
          </cell>
          <cell r="W149">
            <v>46144.504988252738</v>
          </cell>
          <cell r="X149">
            <v>60395.844928618826</v>
          </cell>
          <cell r="Y149">
            <v>29678.867626879804</v>
          </cell>
          <cell r="Z149">
            <v>35466.077383497097</v>
          </cell>
          <cell r="AA149">
            <v>82362.33007052273</v>
          </cell>
        </row>
        <row r="150">
          <cell r="B150" t="str">
            <v>Investimentos 1º Adequação</v>
          </cell>
        </row>
        <row r="151">
          <cell r="B151" t="str">
            <v>Fluxo de Caixa do Fator</v>
          </cell>
          <cell r="H151">
            <v>-12567.557082803998</v>
          </cell>
          <cell r="I151">
            <v>2018.376756904489</v>
          </cell>
          <cell r="J151">
            <v>-2046.9422979180567</v>
          </cell>
          <cell r="K151">
            <v>-7456.4293198434107</v>
          </cell>
          <cell r="L151">
            <v>459.60612115095995</v>
          </cell>
          <cell r="M151">
            <v>-5358.2092090772221</v>
          </cell>
          <cell r="N151">
            <v>-8477.4593259324647</v>
          </cell>
          <cell r="O151">
            <v>-1500.7757625650995</v>
          </cell>
          <cell r="P151">
            <v>-189.82206831486633</v>
          </cell>
          <cell r="Q151">
            <v>2220.3020382794261</v>
          </cell>
          <cell r="R151">
            <v>8604.1156068045966</v>
          </cell>
          <cell r="S151">
            <v>-151.03876983038953</v>
          </cell>
          <cell r="T151">
            <v>1601.8873751720778</v>
          </cell>
          <cell r="U151">
            <v>-8512.3007858670371</v>
          </cell>
          <cell r="V151">
            <v>-9025.5507764557897</v>
          </cell>
          <cell r="W151">
            <v>-7318.3906375983133</v>
          </cell>
          <cell r="X151">
            <v>-9244.1223719030531</v>
          </cell>
          <cell r="Y151">
            <v>4161.0042831807959</v>
          </cell>
          <cell r="Z151">
            <v>6010.6034682508171</v>
          </cell>
          <cell r="AA151">
            <v>-10048.952187028743</v>
          </cell>
        </row>
        <row r="152">
          <cell r="B152" t="str">
            <v>Somatoria com Projeto Original</v>
          </cell>
          <cell r="F152">
            <v>-18551.788194578407</v>
          </cell>
          <cell r="G152">
            <v>0.1691858131727948</v>
          </cell>
          <cell r="H152">
            <v>-69304.737879588996</v>
          </cell>
          <cell r="I152">
            <v>-24364.632578095512</v>
          </cell>
          <cell r="J152">
            <v>-17981.993732918054</v>
          </cell>
          <cell r="K152">
            <v>-13958.492254843412</v>
          </cell>
          <cell r="L152">
            <v>20250.076016150957</v>
          </cell>
          <cell r="M152">
            <v>18249.922685922786</v>
          </cell>
          <cell r="N152">
            <v>32286.674169067537</v>
          </cell>
          <cell r="O152">
            <v>38117.639332434905</v>
          </cell>
          <cell r="P152">
            <v>35632.120626685137</v>
          </cell>
          <cell r="Q152">
            <v>34560.85083327943</v>
          </cell>
          <cell r="R152">
            <v>33528.288501804593</v>
          </cell>
          <cell r="S152">
            <v>38994.32842516961</v>
          </cell>
          <cell r="T152">
            <v>41785.530670172069</v>
          </cell>
          <cell r="U152">
            <v>45304.357609132952</v>
          </cell>
          <cell r="V152">
            <v>42452.9028185442</v>
          </cell>
          <cell r="W152">
            <v>42138.084757401688</v>
          </cell>
          <cell r="X152">
            <v>54435.486223096952</v>
          </cell>
          <cell r="Y152">
            <v>37026.976278180795</v>
          </cell>
          <cell r="Z152">
            <v>44642.736123250812</v>
          </cell>
          <cell r="AA152">
            <v>75600.356407971252</v>
          </cell>
        </row>
        <row r="153">
          <cell r="B153" t="str">
            <v>Investimentos 2ª Adequação</v>
          </cell>
        </row>
        <row r="154">
          <cell r="B154" t="str">
            <v>Fluxo de Caixa do Fator</v>
          </cell>
          <cell r="H154">
            <v>21216.487855887626</v>
          </cell>
          <cell r="I154">
            <v>-9811.7757266768695</v>
          </cell>
          <cell r="J154">
            <v>-18070.533981896595</v>
          </cell>
          <cell r="K154">
            <v>-4905.1306283470294</v>
          </cell>
          <cell r="L154">
            <v>-1024.3692402212241</v>
          </cell>
          <cell r="M154">
            <v>-981.44154440241175</v>
          </cell>
          <cell r="N154">
            <v>85.15164040855484</v>
          </cell>
          <cell r="O154">
            <v>544.00790713194579</v>
          </cell>
          <cell r="P154">
            <v>-628.93471160963315</v>
          </cell>
          <cell r="Q154">
            <v>-1128.3522661467307</v>
          </cell>
          <cell r="R154">
            <v>-1098.4058681222243</v>
          </cell>
          <cell r="S154">
            <v>1967.9066793609848</v>
          </cell>
          <cell r="T154">
            <v>10610.465218713816</v>
          </cell>
          <cell r="U154">
            <v>2626.2808691171731</v>
          </cell>
          <cell r="V154">
            <v>-1699.1718544845519</v>
          </cell>
          <cell r="W154">
            <v>-2818.7714586585653</v>
          </cell>
          <cell r="X154">
            <v>-1547.6484608046826</v>
          </cell>
          <cell r="Y154">
            <v>-2893.8968992200412</v>
          </cell>
          <cell r="Z154">
            <v>6423.5441770883754</v>
          </cell>
          <cell r="AA154">
            <v>229.20700796964582</v>
          </cell>
        </row>
        <row r="155">
          <cell r="B155" t="str">
            <v>Somatoria com Projeto Original</v>
          </cell>
          <cell r="F155">
            <v>-1819.4068302137341</v>
          </cell>
          <cell r="G155">
            <v>0.19645999173442377</v>
          </cell>
          <cell r="H155">
            <v>-35520.692940897366</v>
          </cell>
          <cell r="I155">
            <v>-36194.78506167687</v>
          </cell>
          <cell r="J155">
            <v>-34005.585416896589</v>
          </cell>
          <cell r="K155">
            <v>-11407.193563347029</v>
          </cell>
          <cell r="L155">
            <v>18766.100654778773</v>
          </cell>
          <cell r="M155">
            <v>22626.690350597593</v>
          </cell>
          <cell r="N155">
            <v>40849.285135408558</v>
          </cell>
          <cell r="O155">
            <v>40162.423002131953</v>
          </cell>
          <cell r="P155">
            <v>35193.007983390373</v>
          </cell>
          <cell r="Q155">
            <v>31212.19652885327</v>
          </cell>
          <cell r="R155">
            <v>23825.767026877777</v>
          </cell>
          <cell r="S155">
            <v>41113.273874360981</v>
          </cell>
          <cell r="T155">
            <v>50794.108513713814</v>
          </cell>
          <cell r="U155">
            <v>56442.939264117165</v>
          </cell>
          <cell r="V155">
            <v>49779.281740515442</v>
          </cell>
          <cell r="W155">
            <v>46637.703936341437</v>
          </cell>
          <cell r="X155">
            <v>62131.960134195324</v>
          </cell>
          <cell r="Y155">
            <v>29972.075095779957</v>
          </cell>
          <cell r="Z155">
            <v>45055.676832088371</v>
          </cell>
          <cell r="AA155">
            <v>85878.515602969637</v>
          </cell>
        </row>
        <row r="156">
          <cell r="B156" t="str">
            <v>Investimentos 3ª Adequação</v>
          </cell>
        </row>
        <row r="157">
          <cell r="B157" t="str">
            <v>Fluxo de Caixa do Fator</v>
          </cell>
          <cell r="H157">
            <v>3.6631669693193216</v>
          </cell>
          <cell r="I157">
            <v>4537.1685575075844</v>
          </cell>
          <cell r="J157">
            <v>10223.502984357148</v>
          </cell>
          <cell r="K157">
            <v>-6197.2165014673074</v>
          </cell>
          <cell r="L157">
            <v>459.00062538256947</v>
          </cell>
          <cell r="M157">
            <v>-9182.5496214783871</v>
          </cell>
          <cell r="N157">
            <v>-1001.8445785450883</v>
          </cell>
          <cell r="O157">
            <v>524.35040795593284</v>
          </cell>
          <cell r="P157">
            <v>-1282.0198467785419</v>
          </cell>
          <cell r="Q157">
            <v>-671.84162433599295</v>
          </cell>
          <cell r="R157">
            <v>46.72512260390809</v>
          </cell>
          <cell r="S157">
            <v>17.490169863039654</v>
          </cell>
          <cell r="T157">
            <v>1856.5139963754905</v>
          </cell>
          <cell r="U157">
            <v>-1219.575750861032</v>
          </cell>
          <cell r="V157">
            <v>338.14974371925592</v>
          </cell>
          <cell r="W157">
            <v>-5291.9043917843628</v>
          </cell>
          <cell r="X157">
            <v>408.5063464188284</v>
          </cell>
          <cell r="Y157">
            <v>751.37391377164022</v>
          </cell>
          <cell r="Z157">
            <v>-719.28904468697124</v>
          </cell>
          <cell r="AA157">
            <v>525.56279135883062</v>
          </cell>
        </row>
        <row r="158">
          <cell r="B158" t="str">
            <v>Somatoria com Projeto Original</v>
          </cell>
          <cell r="F158">
            <v>2534.9393079881461</v>
          </cell>
          <cell r="G158">
            <v>0.20466830363045768</v>
          </cell>
          <cell r="H158">
            <v>-56733.51762981568</v>
          </cell>
          <cell r="I158">
            <v>-21845.84077749242</v>
          </cell>
          <cell r="J158">
            <v>-5711.5484506428493</v>
          </cell>
          <cell r="K158">
            <v>-12699.279436467306</v>
          </cell>
          <cell r="L158">
            <v>20249.470520382569</v>
          </cell>
          <cell r="M158">
            <v>14425.582273521619</v>
          </cell>
          <cell r="N158">
            <v>39762.288916454912</v>
          </cell>
          <cell r="O158">
            <v>40142.765502955939</v>
          </cell>
          <cell r="P158">
            <v>34539.92284822146</v>
          </cell>
          <cell r="Q158">
            <v>31668.707170664009</v>
          </cell>
          <cell r="R158">
            <v>24970.898017603908</v>
          </cell>
          <cell r="S158">
            <v>39162.857364863041</v>
          </cell>
          <cell r="T158">
            <v>42040.157291375486</v>
          </cell>
          <cell r="U158">
            <v>52597.082644138958</v>
          </cell>
          <cell r="V158">
            <v>51816.603338719251</v>
          </cell>
          <cell r="W158">
            <v>44164.571003215635</v>
          </cell>
          <cell r="X158">
            <v>64088.114941418833</v>
          </cell>
          <cell r="Y158">
            <v>33617.34590877164</v>
          </cell>
          <cell r="Z158">
            <v>37912.843610313023</v>
          </cell>
          <cell r="AA158">
            <v>86174.87138635882</v>
          </cell>
        </row>
        <row r="159">
          <cell r="B159" t="str">
            <v>Investimentos 4ª Adequação</v>
          </cell>
        </row>
        <row r="160">
          <cell r="B160" t="str">
            <v>Fluxo de Caixa do Fator</v>
          </cell>
          <cell r="H160">
            <v>1.1295616339727257</v>
          </cell>
          <cell r="I160">
            <v>-1.9545219018331044</v>
          </cell>
          <cell r="J160">
            <v>20691.770411615638</v>
          </cell>
          <cell r="K160">
            <v>14525.365556762084</v>
          </cell>
          <cell r="L160">
            <v>-19050.65590251287</v>
          </cell>
          <cell r="M160">
            <v>-8622.7840346638277</v>
          </cell>
          <cell r="N160">
            <v>-2459.7934999411686</v>
          </cell>
          <cell r="O160">
            <v>-1787.977971510318</v>
          </cell>
          <cell r="P160">
            <v>511.30401762113411</v>
          </cell>
          <cell r="Q160">
            <v>-451.6348761338362</v>
          </cell>
          <cell r="R160">
            <v>5.0939702408999068</v>
          </cell>
          <cell r="S160">
            <v>-816.17558391233399</v>
          </cell>
          <cell r="T160">
            <v>83.817987391072549</v>
          </cell>
          <cell r="U160">
            <v>2724.6613113648714</v>
          </cell>
          <cell r="V160">
            <v>-1355.3095764007589</v>
          </cell>
          <cell r="W160">
            <v>5643.4925524462042</v>
          </cell>
          <cell r="X160">
            <v>-3515.793648524972</v>
          </cell>
          <cell r="Y160">
            <v>-738.37559369576365</v>
          </cell>
          <cell r="Z160">
            <v>1066.1820630038674</v>
          </cell>
          <cell r="AA160">
            <v>724.68359937481569</v>
          </cell>
        </row>
        <row r="161">
          <cell r="B161" t="str">
            <v>Somatoria com Projeto Original</v>
          </cell>
          <cell r="F161">
            <v>7571.9873692779101</v>
          </cell>
          <cell r="G161">
            <v>0.21475883906700452</v>
          </cell>
          <cell r="H161">
            <v>-56736.051235151026</v>
          </cell>
          <cell r="I161">
            <v>-26384.963856901835</v>
          </cell>
          <cell r="J161">
            <v>4756.7189766156407</v>
          </cell>
          <cell r="K161">
            <v>8023.3026217620845</v>
          </cell>
          <cell r="L161">
            <v>739.81399248712842</v>
          </cell>
          <cell r="M161">
            <v>14985.347860336178</v>
          </cell>
          <cell r="N161">
            <v>38304.339995058835</v>
          </cell>
          <cell r="O161">
            <v>37830.437123489683</v>
          </cell>
          <cell r="P161">
            <v>36333.246712621141</v>
          </cell>
          <cell r="Q161">
            <v>31888.913918866165</v>
          </cell>
          <cell r="R161">
            <v>24929.266865240901</v>
          </cell>
          <cell r="S161">
            <v>38329.191611087663</v>
          </cell>
          <cell r="T161">
            <v>40267.461282391065</v>
          </cell>
          <cell r="U161">
            <v>56541.319706364862</v>
          </cell>
          <cell r="V161">
            <v>50123.144018599232</v>
          </cell>
          <cell r="W161">
            <v>55099.967947446203</v>
          </cell>
          <cell r="X161">
            <v>60163.814946475031</v>
          </cell>
          <cell r="Y161">
            <v>32127.596401304236</v>
          </cell>
          <cell r="Z161">
            <v>39698.314718003865</v>
          </cell>
          <cell r="AA161">
            <v>86373.992194374805</v>
          </cell>
        </row>
        <row r="162">
          <cell r="B162" t="str">
            <v>Investimentos 5ª Adequação</v>
          </cell>
        </row>
        <row r="163">
          <cell r="B163" t="str">
            <v>Fluxo de Caixa do Fator</v>
          </cell>
          <cell r="H163">
            <v>-1.8170377464915646E-2</v>
          </cell>
          <cell r="I163">
            <v>3.9512942405053766E-4</v>
          </cell>
          <cell r="J163">
            <v>-5.5954167090559146</v>
          </cell>
          <cell r="K163">
            <v>780.57781683375231</v>
          </cell>
          <cell r="L163">
            <v>8416.5805570837001</v>
          </cell>
          <cell r="M163">
            <v>-3118.447629493161</v>
          </cell>
          <cell r="N163">
            <v>-4753.4577080174085</v>
          </cell>
          <cell r="O163">
            <v>-1545.8451358764555</v>
          </cell>
          <cell r="P163">
            <v>-767.18350133809668</v>
          </cell>
          <cell r="Q163">
            <v>-1528.1908047785762</v>
          </cell>
          <cell r="R163">
            <v>-235.72479456932888</v>
          </cell>
          <cell r="S163">
            <v>-461.36239897576189</v>
          </cell>
          <cell r="T163">
            <v>83.380142208816068</v>
          </cell>
          <cell r="U163">
            <v>441.52052443218918</v>
          </cell>
          <cell r="V163">
            <v>607.94586792451935</v>
          </cell>
          <cell r="W163">
            <v>820.05040193341245</v>
          </cell>
          <cell r="X163">
            <v>51.496213227061858</v>
          </cell>
          <cell r="Y163">
            <v>1168.9614538340588</v>
          </cell>
          <cell r="Z163">
            <v>122.3892989695149</v>
          </cell>
          <cell r="AA163">
            <v>-77.02097042976618</v>
          </cell>
        </row>
        <row r="164">
          <cell r="B164" t="str">
            <v>Somatoria com Projeto Original</v>
          </cell>
          <cell r="F164">
            <v>719.94591002820539</v>
          </cell>
          <cell r="G164">
            <v>0.20116248786645211</v>
          </cell>
          <cell r="H164">
            <v>-56737.198967162461</v>
          </cell>
          <cell r="I164">
            <v>-26383.008939870579</v>
          </cell>
          <cell r="J164">
            <v>-15940.646851709054</v>
          </cell>
          <cell r="K164">
            <v>-5721.485118166248</v>
          </cell>
          <cell r="L164">
            <v>28207.050452083698</v>
          </cell>
          <cell r="M164">
            <v>20489.684265506847</v>
          </cell>
          <cell r="N164">
            <v>36010.675786982596</v>
          </cell>
          <cell r="O164">
            <v>38072.569959123546</v>
          </cell>
          <cell r="P164">
            <v>35054.759193661906</v>
          </cell>
          <cell r="Q164">
            <v>30812.357990221426</v>
          </cell>
          <cell r="R164">
            <v>24688.448100430673</v>
          </cell>
          <cell r="S164">
            <v>38684.004796024237</v>
          </cell>
          <cell r="T164">
            <v>40267.023437208809</v>
          </cell>
          <cell r="U164">
            <v>54258.178919432183</v>
          </cell>
          <cell r="V164">
            <v>52086.399462924514</v>
          </cell>
          <cell r="W164">
            <v>50276.525796933412</v>
          </cell>
          <cell r="X164">
            <v>63731.104808227064</v>
          </cell>
          <cell r="Y164">
            <v>34034.933448834061</v>
          </cell>
          <cell r="Z164">
            <v>38754.52195396951</v>
          </cell>
          <cell r="AA164">
            <v>85572.287624570235</v>
          </cell>
        </row>
        <row r="165">
          <cell r="B165" t="str">
            <v>Onus Variável - Rec. Ass. de 28% para 25% e Rec. NOp. de 28% para 3%</v>
          </cell>
        </row>
        <row r="166">
          <cell r="B166" t="str">
            <v>Fluxo de Caixa do Fator</v>
          </cell>
          <cell r="H166">
            <v>0.84419999999999384</v>
          </cell>
          <cell r="I166">
            <v>1.2807719999999381</v>
          </cell>
          <cell r="J166">
            <v>1.2955334399998399</v>
          </cell>
          <cell r="K166">
            <v>1.3105901088002518</v>
          </cell>
          <cell r="L166">
            <v>1.3259479109762151</v>
          </cell>
          <cell r="M166">
            <v>1.3416128691954965</v>
          </cell>
          <cell r="N166">
            <v>1.3575911265795595</v>
          </cell>
          <cell r="O166">
            <v>1.3738889491111514</v>
          </cell>
          <cell r="P166">
            <v>1.3905127280930765</v>
          </cell>
          <cell r="Q166">
            <v>1.4074689826551094</v>
          </cell>
          <cell r="R166">
            <v>1.4247643623084376</v>
          </cell>
          <cell r="S166">
            <v>1.4424056495543391</v>
          </cell>
          <cell r="T166">
            <v>1.4603997625455669</v>
          </cell>
          <cell r="U166">
            <v>1.4787537577964849</v>
          </cell>
          <cell r="V166">
            <v>1.4974748329523118</v>
          </cell>
          <cell r="W166">
            <v>1.5165703296113771</v>
          </cell>
          <cell r="X166">
            <v>1.5360477362037455</v>
          </cell>
          <cell r="Y166">
            <v>1.5559146909274251</v>
          </cell>
          <cell r="Z166">
            <v>1.5761789847461205</v>
          </cell>
          <cell r="AA166">
            <v>1.5968485644412205</v>
          </cell>
        </row>
        <row r="167">
          <cell r="B167" t="str">
            <v>Somatoria com Projeto Original</v>
          </cell>
          <cell r="F167">
            <v>6.1600265927987445</v>
          </cell>
          <cell r="G167">
            <v>0.19985223380243691</v>
          </cell>
          <cell r="H167">
            <v>-56736.336596784997</v>
          </cell>
          <cell r="I167">
            <v>-26381.728563000004</v>
          </cell>
          <cell r="J167">
            <v>-15933.755901559998</v>
          </cell>
          <cell r="K167">
            <v>-6500.7523448911998</v>
          </cell>
          <cell r="L167">
            <v>19791.795842910975</v>
          </cell>
          <cell r="M167">
            <v>23609.473507869203</v>
          </cell>
          <cell r="N167">
            <v>40765.491086126582</v>
          </cell>
          <cell r="O167">
            <v>39619.788983949118</v>
          </cell>
          <cell r="P167">
            <v>35823.333207728101</v>
          </cell>
          <cell r="Q167">
            <v>32341.956263982658</v>
          </cell>
          <cell r="R167">
            <v>24925.597659362309</v>
          </cell>
          <cell r="S167">
            <v>39146.809600649554</v>
          </cell>
          <cell r="T167">
            <v>40185.10369476254</v>
          </cell>
          <cell r="U167">
            <v>53818.137148757785</v>
          </cell>
          <cell r="V167">
            <v>51479.951069832947</v>
          </cell>
          <cell r="W167">
            <v>49457.991965329609</v>
          </cell>
          <cell r="X167">
            <v>63681.14464273621</v>
          </cell>
          <cell r="Y167">
            <v>32867.527909690929</v>
          </cell>
          <cell r="Z167">
            <v>38633.70883398474</v>
          </cell>
          <cell r="AA167">
            <v>85650.905443564436</v>
          </cell>
        </row>
        <row r="168">
          <cell r="B168" t="str">
            <v>Parcelamento de Reajuste Tarifário - Julho/2003</v>
          </cell>
        </row>
        <row r="169">
          <cell r="B169" t="str">
            <v>Fluxo de Caixa do Fator</v>
          </cell>
          <cell r="H169">
            <v>0</v>
          </cell>
          <cell r="I169">
            <v>0</v>
          </cell>
          <cell r="J169">
            <v>0</v>
          </cell>
          <cell r="K169">
            <v>-1633.1564023243907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</row>
        <row r="170">
          <cell r="B170" t="str">
            <v>Somatoria com Projeto Original</v>
          </cell>
          <cell r="F170">
            <v>-788.01214227861135</v>
          </cell>
          <cell r="G170">
            <v>0.198416252759259</v>
          </cell>
          <cell r="H170">
            <v>-56737.180796784996</v>
          </cell>
          <cell r="I170">
            <v>-26383.009335000002</v>
          </cell>
          <cell r="J170">
            <v>-15935.051434999998</v>
          </cell>
          <cell r="K170">
            <v>-8135.2193373243908</v>
          </cell>
          <cell r="L170">
            <v>19790.469894999998</v>
          </cell>
          <cell r="M170">
            <v>23608.131895000006</v>
          </cell>
          <cell r="N170">
            <v>40764.133495000002</v>
          </cell>
          <cell r="O170">
            <v>39618.415095000004</v>
          </cell>
          <cell r="P170">
            <v>35821.942695000005</v>
          </cell>
          <cell r="Q170">
            <v>32340.548795000002</v>
          </cell>
          <cell r="R170">
            <v>24924.172895</v>
          </cell>
          <cell r="S170">
            <v>39145.367194999999</v>
          </cell>
          <cell r="T170">
            <v>40183.643294999994</v>
          </cell>
          <cell r="U170">
            <v>53816.658394999991</v>
          </cell>
          <cell r="V170">
            <v>51478.453594999992</v>
          </cell>
          <cell r="W170">
            <v>49456.475395000001</v>
          </cell>
          <cell r="X170">
            <v>63679.608595000005</v>
          </cell>
          <cell r="Y170">
            <v>32865.971995</v>
          </cell>
          <cell r="Z170">
            <v>38632.132654999994</v>
          </cell>
          <cell r="AA170">
            <v>85649.308594999995</v>
          </cell>
        </row>
        <row r="171">
          <cell r="B171" t="str">
            <v>Majoração da COFINS</v>
          </cell>
        </row>
        <row r="172">
          <cell r="B172" t="str">
            <v>Fluxo de Caixa do Fator</v>
          </cell>
          <cell r="H172">
            <v>-290.60287078427211</v>
          </cell>
          <cell r="I172">
            <v>-496.25797506822101</v>
          </cell>
          <cell r="J172">
            <v>-564.49381129760593</v>
          </cell>
          <cell r="K172">
            <v>-710.52456815727203</v>
          </cell>
          <cell r="L172">
            <v>-1166.5608941515866</v>
          </cell>
          <cell r="M172">
            <v>-646.36469021456105</v>
          </cell>
          <cell r="N172">
            <v>-667.68403078835013</v>
          </cell>
          <cell r="O172">
            <v>-689.70312607853577</v>
          </cell>
          <cell r="P172">
            <v>-710.77072712650204</v>
          </cell>
          <cell r="Q172">
            <v>-732.48581005559413</v>
          </cell>
          <cell r="R172">
            <v>-754.86838480991548</v>
          </cell>
          <cell r="S172">
            <v>-777.93908299897907</v>
          </cell>
          <cell r="T172">
            <v>-801.71917730974405</v>
          </cell>
          <cell r="U172">
            <v>-822.22444360157738</v>
          </cell>
          <cell r="V172">
            <v>-843.25863316146501</v>
          </cell>
          <cell r="W172">
            <v>-864.83549496909825</v>
          </cell>
          <cell r="X172">
            <v>-907.12868342156628</v>
          </cell>
          <cell r="Y172">
            <v>-930.3973724160835</v>
          </cell>
          <cell r="Z172">
            <v>-954.26811090089791</v>
          </cell>
          <cell r="AA172">
            <v>-978.75660026056175</v>
          </cell>
        </row>
        <row r="173">
          <cell r="B173" t="str">
            <v>Somatoria com Projeto Original</v>
          </cell>
          <cell r="F173">
            <v>-3107.3999154740454</v>
          </cell>
          <cell r="G173">
            <v>0.19422295541213425</v>
          </cell>
          <cell r="H173">
            <v>-57027.783667569267</v>
          </cell>
          <cell r="I173">
            <v>-26879.267310068222</v>
          </cell>
          <cell r="J173">
            <v>-16499.545246297603</v>
          </cell>
          <cell r="K173">
            <v>-7212.5875031572723</v>
          </cell>
          <cell r="L173">
            <v>18623.909000848413</v>
          </cell>
          <cell r="M173">
            <v>22961.767204785443</v>
          </cell>
          <cell r="N173">
            <v>40096.449464211655</v>
          </cell>
          <cell r="O173">
            <v>38928.711968921467</v>
          </cell>
          <cell r="P173">
            <v>35111.171967873503</v>
          </cell>
          <cell r="Q173">
            <v>31608.062984944409</v>
          </cell>
          <cell r="R173">
            <v>24169.304510190083</v>
          </cell>
          <cell r="S173">
            <v>38367.42811200102</v>
          </cell>
          <cell r="T173">
            <v>39381.924117690251</v>
          </cell>
          <cell r="U173">
            <v>52994.433951398416</v>
          </cell>
          <cell r="V173">
            <v>50635.194961838526</v>
          </cell>
          <cell r="W173">
            <v>48591.639900030903</v>
          </cell>
          <cell r="X173">
            <v>62772.479911578441</v>
          </cell>
          <cell r="Y173">
            <v>31935.574622583918</v>
          </cell>
          <cell r="Z173">
            <v>37677.864544099095</v>
          </cell>
          <cell r="AA173">
            <v>84670.551994739435</v>
          </cell>
        </row>
        <row r="174">
          <cell r="B174" t="str">
            <v>Majoração do PIS</v>
          </cell>
        </row>
        <row r="175">
          <cell r="B175" t="str">
            <v>Fluxo de Caixa do Fator</v>
          </cell>
          <cell r="H175">
            <v>-0.46727767787951624</v>
          </cell>
          <cell r="I175">
            <v>-0.79843679968752945</v>
          </cell>
          <cell r="J175">
            <v>-78.578388646710607</v>
          </cell>
          <cell r="K175">
            <v>-296.25841408792439</v>
          </cell>
          <cell r="L175">
            <v>-103.79217761890652</v>
          </cell>
          <cell r="M175">
            <v>-1.040121288823135</v>
          </cell>
          <cell r="N175">
            <v>-1.0744432829853066</v>
          </cell>
          <cell r="O175">
            <v>-1.1098919220169432</v>
          </cell>
          <cell r="P175">
            <v>-1.1438081923643098</v>
          </cell>
          <cell r="Q175">
            <v>-1.178766925569297</v>
          </cell>
          <cell r="R175">
            <v>-1.2148003401171172</v>
          </cell>
          <cell r="S175">
            <v>-1.2519416554911129</v>
          </cell>
          <cell r="T175">
            <v>-1.2902251234301048</v>
          </cell>
          <cell r="U175">
            <v>-1.3232349345500041</v>
          </cell>
          <cell r="V175">
            <v>-1.3570962747067052</v>
          </cell>
          <cell r="W175">
            <v>-1.3918312799676449</v>
          </cell>
          <cell r="X175">
            <v>-1.4599256298641785</v>
          </cell>
          <cell r="Y175">
            <v>-1.4973845736922715</v>
          </cell>
          <cell r="Z175">
            <v>-1.5358127856178021</v>
          </cell>
          <cell r="AA175">
            <v>-1.5752355453449729</v>
          </cell>
        </row>
        <row r="176">
          <cell r="B176" t="str">
            <v>Somatoria com Projeto Original</v>
          </cell>
          <cell r="F176">
            <v>-233.34594811212102</v>
          </cell>
          <cell r="G176">
            <v>0.19941797213545673</v>
          </cell>
          <cell r="H176">
            <v>-56737.648074462879</v>
          </cell>
          <cell r="I176">
            <v>-26383.807771799689</v>
          </cell>
          <cell r="J176">
            <v>-16013.629823646708</v>
          </cell>
          <cell r="K176">
            <v>-6798.3213490879243</v>
          </cell>
          <cell r="L176">
            <v>19686.677717381091</v>
          </cell>
          <cell r="M176">
            <v>23607.091773711181</v>
          </cell>
          <cell r="N176">
            <v>40763.059051717013</v>
          </cell>
          <cell r="O176">
            <v>39617.305203077987</v>
          </cell>
          <cell r="P176">
            <v>35820.798886807643</v>
          </cell>
          <cell r="Q176">
            <v>32339.370028074434</v>
          </cell>
          <cell r="R176">
            <v>24922.958094659883</v>
          </cell>
          <cell r="S176">
            <v>39144.115253344506</v>
          </cell>
          <cell r="T176">
            <v>40182.353069876561</v>
          </cell>
          <cell r="U176">
            <v>53815.335160065442</v>
          </cell>
          <cell r="V176">
            <v>51477.096498725288</v>
          </cell>
          <cell r="W176">
            <v>49455.083563720036</v>
          </cell>
          <cell r="X176">
            <v>63678.148669370144</v>
          </cell>
          <cell r="Y176">
            <v>32864.47461042631</v>
          </cell>
          <cell r="Z176">
            <v>38630.596842214378</v>
          </cell>
          <cell r="AA176">
            <v>85647.733359454651</v>
          </cell>
        </row>
        <row r="177">
          <cell r="B177" t="str">
            <v>Alteração do ISS-QN</v>
          </cell>
        </row>
        <row r="178">
          <cell r="B178" t="str">
            <v>Fluxo de Caixa do Fator</v>
          </cell>
          <cell r="H178">
            <v>0</v>
          </cell>
          <cell r="I178">
            <v>0</v>
          </cell>
          <cell r="J178">
            <v>-732.49800115223093</v>
          </cell>
          <cell r="K178">
            <v>-2300.5385713058117</v>
          </cell>
          <cell r="L178">
            <v>-3053.4785970849007</v>
          </cell>
          <cell r="M178">
            <v>-3202.6092178273993</v>
          </cell>
          <cell r="N178">
            <v>-3308.2419841400879</v>
          </cell>
          <cell r="O178">
            <v>-3417.341882659422</v>
          </cell>
          <cell r="P178">
            <v>-3521.7273438729735</v>
          </cell>
          <cell r="Q178">
            <v>-3629.3209372355386</v>
          </cell>
          <cell r="R178">
            <v>-3740.2218076309737</v>
          </cell>
          <cell r="S178">
            <v>-3854.5321801579557</v>
          </cell>
          <cell r="T178">
            <v>-3972.3574563123416</v>
          </cell>
          <cell r="U178">
            <v>-4073.9566959041563</v>
          </cell>
          <cell r="V178">
            <v>-4178.1766366396996</v>
          </cell>
          <cell r="W178">
            <v>-4285.0854017318543</v>
          </cell>
          <cell r="X178">
            <v>-4494.6389406809203</v>
          </cell>
          <cell r="Y178">
            <v>-4609.9303409738823</v>
          </cell>
          <cell r="Z178">
            <v>-4728.2047668753712</v>
          </cell>
          <cell r="AA178">
            <v>-4849.5400153355431</v>
          </cell>
        </row>
        <row r="179">
          <cell r="B179" t="str">
            <v>Somatoria com Projeto Original</v>
          </cell>
          <cell r="F179">
            <v>-9617.1810003707033</v>
          </cell>
          <cell r="G179">
            <v>0.18204183549090305</v>
          </cell>
          <cell r="H179">
            <v>-56737.180796784996</v>
          </cell>
          <cell r="I179">
            <v>-26383.009335000002</v>
          </cell>
          <cell r="J179">
            <v>-16667.549436152229</v>
          </cell>
          <cell r="K179">
            <v>-8802.6015063058112</v>
          </cell>
          <cell r="L179">
            <v>16736.991297915098</v>
          </cell>
          <cell r="M179">
            <v>20405.522677172608</v>
          </cell>
          <cell r="N179">
            <v>37455.891510859918</v>
          </cell>
          <cell r="O179">
            <v>36201.073212340583</v>
          </cell>
          <cell r="P179">
            <v>32300.21535112703</v>
          </cell>
          <cell r="Q179">
            <v>28711.227857764465</v>
          </cell>
          <cell r="R179">
            <v>21183.951087369027</v>
          </cell>
          <cell r="S179">
            <v>35290.835014842043</v>
          </cell>
          <cell r="T179">
            <v>36211.285838687654</v>
          </cell>
          <cell r="U179">
            <v>49742.701699095836</v>
          </cell>
          <cell r="V179">
            <v>47300.276958360293</v>
          </cell>
          <cell r="W179">
            <v>45171.389993268145</v>
          </cell>
          <cell r="X179">
            <v>59184.969654319088</v>
          </cell>
          <cell r="Y179">
            <v>28256.041654026118</v>
          </cell>
          <cell r="Z179">
            <v>33903.927888124621</v>
          </cell>
          <cell r="AA179">
            <v>80799.768579664451</v>
          </cell>
        </row>
        <row r="180">
          <cell r="B180" t="str">
            <v>6ª Adequação - Investimentos</v>
          </cell>
        </row>
        <row r="181">
          <cell r="B181" t="str">
            <v>Fluxo de Caixa do Fator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  <cell r="U181" t="e">
            <v>#REF!</v>
          </cell>
          <cell r="V181" t="e">
            <v>#REF!</v>
          </cell>
          <cell r="W181" t="e">
            <v>#REF!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</row>
        <row r="182">
          <cell r="B182" t="str">
            <v>Somatoria com Projeto Original</v>
          </cell>
          <cell r="F182" t="e">
            <v>#REF!</v>
          </cell>
          <cell r="G182" t="e">
            <v>#VALUE!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  <cell r="U182" t="e">
            <v>#REF!</v>
          </cell>
          <cell r="V182" t="e">
            <v>#REF!</v>
          </cell>
          <cell r="W182" t="e">
            <v>#REF!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</row>
        <row r="183">
          <cell r="B183" t="str">
            <v>(=)TOTAL GERAL</v>
          </cell>
        </row>
        <row r="184">
          <cell r="B184" t="str">
            <v>Fluxo de Caixa do Fator</v>
          </cell>
          <cell r="H184" t="e">
            <v>#REF!</v>
          </cell>
          <cell r="I184" t="e">
            <v>#REF!</v>
          </cell>
          <cell r="J184" t="e">
            <v>#REF!</v>
          </cell>
          <cell r="K184" t="e">
            <v>#REF!</v>
          </cell>
          <cell r="L184" t="e">
            <v>#REF!</v>
          </cell>
          <cell r="M184" t="e">
            <v>#REF!</v>
          </cell>
          <cell r="N184" t="e">
            <v>#REF!</v>
          </cell>
          <cell r="O184" t="e">
            <v>#REF!</v>
          </cell>
          <cell r="P184" t="e">
            <v>#REF!</v>
          </cell>
          <cell r="Q184" t="e">
            <v>#REF!</v>
          </cell>
          <cell r="R184" t="e">
            <v>#REF!</v>
          </cell>
          <cell r="S184" t="e">
            <v>#REF!</v>
          </cell>
          <cell r="T184" t="e">
            <v>#REF!</v>
          </cell>
          <cell r="U184" t="e">
            <v>#REF!</v>
          </cell>
          <cell r="V184" t="e">
            <v>#REF!</v>
          </cell>
          <cell r="W184" t="e">
            <v>#REF!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</row>
        <row r="185">
          <cell r="B185" t="str">
            <v>Somatoria com Projeto Original</v>
          </cell>
          <cell r="F185" t="e">
            <v>#REF!</v>
          </cell>
          <cell r="G185" t="e">
            <v>#VALUE!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  <cell r="U185" t="e">
            <v>#REF!</v>
          </cell>
          <cell r="V185" t="e">
            <v>#REF!</v>
          </cell>
          <cell r="W185" t="e">
            <v>#REF!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</row>
        <row r="186">
          <cell r="B186" t="str">
            <v>(a) efeitos de cada fator de desequilibrio no fluxo de caixa e na taxa interna de retorno do projeto original</v>
          </cell>
        </row>
        <row r="188">
          <cell r="B188" t="str">
            <v>DEMONSTRATIVO DE RESULTADOS COM FATORES DE DESEQUILIBRIO NO PERIODO CONTRATUAL (MIlhares de Reais)</v>
          </cell>
        </row>
        <row r="190">
          <cell r="B190" t="str">
            <v>DISCRIMINAÇÃO</v>
          </cell>
          <cell r="G190">
            <v>1</v>
          </cell>
          <cell r="H190">
            <v>2</v>
          </cell>
          <cell r="I190">
            <v>3</v>
          </cell>
          <cell r="J190">
            <v>4</v>
          </cell>
          <cell r="K190">
            <v>5</v>
          </cell>
          <cell r="L190">
            <v>6</v>
          </cell>
          <cell r="M190">
            <v>7</v>
          </cell>
          <cell r="N190">
            <v>8</v>
          </cell>
          <cell r="O190">
            <v>9</v>
          </cell>
          <cell r="P190">
            <v>10</v>
          </cell>
          <cell r="Q190">
            <v>11</v>
          </cell>
          <cell r="R190">
            <v>12</v>
          </cell>
          <cell r="S190">
            <v>13</v>
          </cell>
          <cell r="T190">
            <v>14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19</v>
          </cell>
          <cell r="Z190">
            <v>20</v>
          </cell>
          <cell r="AA190" t="str">
            <v>TOTAL</v>
          </cell>
        </row>
        <row r="191">
          <cell r="B191" t="str">
            <v>1 -  RECEITA BRUTA    (1.1)</v>
          </cell>
          <cell r="G191">
            <v>42981.778669067578</v>
          </cell>
          <cell r="H191">
            <v>73399.52395411444</v>
          </cell>
          <cell r="I191">
            <v>83491.101692401731</v>
          </cell>
          <cell r="J191">
            <v>85602.952888216227</v>
          </cell>
          <cell r="K191">
            <v>91147.689353637514</v>
          </cell>
          <cell r="L191">
            <v>95600.588257570809</v>
          </cell>
          <cell r="M191">
            <v>98754.025085785805</v>
          </cell>
          <cell r="N191">
            <v>102009.88111222906</v>
          </cell>
          <cell r="O191">
            <v>105126.06313080249</v>
          </cell>
          <cell r="P191">
            <v>108337.95740026173</v>
          </cell>
          <cell r="Q191">
            <v>111648.57383336568</v>
          </cell>
          <cell r="R191">
            <v>115059.96269211765</v>
          </cell>
          <cell r="S191">
            <v>118578.22313519091</v>
          </cell>
          <cell r="T191">
            <v>121611.11437588021</v>
          </cell>
          <cell r="U191">
            <v>124722.24349079856</v>
          </cell>
          <cell r="V191">
            <v>127912.53676901769</v>
          </cell>
          <cell r="W191">
            <v>134167.97047858228</v>
          </cell>
          <cell r="X191">
            <v>137609.49138534666</v>
          </cell>
          <cell r="Y191">
            <v>141141.48041817182</v>
          </cell>
          <cell r="Z191">
            <v>144762.0020076026</v>
          </cell>
          <cell r="AA191">
            <v>2163665.1601301613</v>
          </cell>
        </row>
        <row r="192">
          <cell r="B192" t="str">
            <v>1.1 - Operacionais    (1.1.1 + 1.1.2)</v>
          </cell>
          <cell r="G192">
            <v>42981.778669067578</v>
          </cell>
          <cell r="H192">
            <v>73399.52395411444</v>
          </cell>
          <cell r="I192">
            <v>83491.101692401731</v>
          </cell>
          <cell r="J192">
            <v>85602.952888216227</v>
          </cell>
          <cell r="K192">
            <v>91147.689353637514</v>
          </cell>
          <cell r="L192">
            <v>95600.588257570809</v>
          </cell>
          <cell r="M192">
            <v>98754.025085785805</v>
          </cell>
          <cell r="N192">
            <v>102009.88111222906</v>
          </cell>
          <cell r="O192">
            <v>105126.06313080249</v>
          </cell>
          <cell r="P192">
            <v>108337.95740026173</v>
          </cell>
          <cell r="Q192">
            <v>111648.57383336568</v>
          </cell>
          <cell r="R192">
            <v>115059.96269211765</v>
          </cell>
          <cell r="S192">
            <v>118578.22313519091</v>
          </cell>
          <cell r="T192">
            <v>121611.11437588021</v>
          </cell>
          <cell r="U192">
            <v>124722.24349079856</v>
          </cell>
          <cell r="V192">
            <v>127912.53676901769</v>
          </cell>
          <cell r="W192">
            <v>134167.97047858228</v>
          </cell>
          <cell r="X192">
            <v>137609.49138534666</v>
          </cell>
          <cell r="Y192">
            <v>141141.48041817182</v>
          </cell>
          <cell r="Z192">
            <v>144762.0020076026</v>
          </cell>
          <cell r="AA192">
            <v>2163665.1601301613</v>
          </cell>
        </row>
        <row r="193">
          <cell r="B193" t="str">
            <v>1.1.1 - Receitas de  Pedágios    (Transp. Qd.2.1.1.2)</v>
          </cell>
          <cell r="G193">
            <v>42918.728907355711</v>
          </cell>
          <cell r="H193">
            <v>73335.170396858215</v>
          </cell>
          <cell r="I193">
            <v>83426.752991392408</v>
          </cell>
          <cell r="J193">
            <v>85537.598368012274</v>
          </cell>
          <cell r="K193">
            <v>91082.636147123616</v>
          </cell>
          <cell r="L193">
            <v>95533.540290929421</v>
          </cell>
          <cell r="M193">
            <v>98685.974208082524</v>
          </cell>
          <cell r="N193">
            <v>101941.83161754541</v>
          </cell>
          <cell r="O193">
            <v>105057.01460156949</v>
          </cell>
          <cell r="P193">
            <v>108267.90676077316</v>
          </cell>
          <cell r="Q193">
            <v>111577.52540238072</v>
          </cell>
          <cell r="R193">
            <v>114988.91461844981</v>
          </cell>
          <cell r="S193">
            <v>118505.17050140261</v>
          </cell>
          <cell r="T193">
            <v>121537.06426355509</v>
          </cell>
          <cell r="U193">
            <v>124647.19282163159</v>
          </cell>
          <cell r="V193">
            <v>127837.48928332981</v>
          </cell>
          <cell r="W193">
            <v>134091.92357437478</v>
          </cell>
          <cell r="X193">
            <v>137532.44142815459</v>
          </cell>
          <cell r="Y193">
            <v>141062.02947148957</v>
          </cell>
          <cell r="Z193">
            <v>144682.95370968524</v>
          </cell>
          <cell r="AA193">
            <v>2162249.8593640961</v>
          </cell>
        </row>
        <row r="194">
          <cell r="B194" t="str">
            <v>1.1.2 - Outras Receitas Operacionais    (calculado 2.1.2.)</v>
          </cell>
          <cell r="G194">
            <v>63.049761711866722</v>
          </cell>
          <cell r="H194">
            <v>64.353557256218977</v>
          </cell>
          <cell r="I194">
            <v>64.34870100931677</v>
          </cell>
          <cell r="J194">
            <v>65.3545202039533</v>
          </cell>
          <cell r="K194">
            <v>65.053206513898246</v>
          </cell>
          <cell r="L194">
            <v>67.047966641394993</v>
          </cell>
          <cell r="M194">
            <v>68.050877703281188</v>
          </cell>
          <cell r="N194">
            <v>68.049494683656008</v>
          </cell>
          <cell r="O194">
            <v>69.048529232991157</v>
          </cell>
          <cell r="P194">
            <v>70.050639488573665</v>
          </cell>
          <cell r="Q194">
            <v>71.048430984952105</v>
          </cell>
          <cell r="R194">
            <v>71.04807366784533</v>
          </cell>
          <cell r="S194">
            <v>73.052633788308</v>
          </cell>
          <cell r="T194">
            <v>74.050112325112437</v>
          </cell>
          <cell r="U194">
            <v>75.05066916697686</v>
          </cell>
          <cell r="V194">
            <v>75.047485687884489</v>
          </cell>
          <cell r="W194">
            <v>76.046904207509684</v>
          </cell>
          <cell r="X194">
            <v>77.049957192066216</v>
          </cell>
          <cell r="Y194">
            <v>79.450946682244435</v>
          </cell>
          <cell r="Z194">
            <v>79.048297917362731</v>
          </cell>
          <cell r="AA194">
            <v>1415.3007660654132</v>
          </cell>
        </row>
        <row r="195">
          <cell r="B195" t="str">
            <v>2 -  DEDUÇÕES DA RECEITA    (2.1)</v>
          </cell>
          <cell r="G195">
            <v>1719.4501921364872</v>
          </cell>
          <cell r="H195">
            <v>2686.962626377926</v>
          </cell>
          <cell r="I195">
            <v>4265.6040472315526</v>
          </cell>
          <cell r="J195">
            <v>7204.7790777332639</v>
          </cell>
          <cell r="K195">
            <v>8868.8938706406389</v>
          </cell>
          <cell r="L195">
            <v>8279.7051848417213</v>
          </cell>
          <cell r="M195">
            <v>8552.8032441933592</v>
          </cell>
          <cell r="N195">
            <v>8834.8363280710473</v>
          </cell>
          <cell r="O195">
            <v>9104.7091493719981</v>
          </cell>
          <cell r="P195">
            <v>9382.8745490423116</v>
          </cell>
          <cell r="Q195">
            <v>9669.5901808841991</v>
          </cell>
          <cell r="R195">
            <v>9965.0937946432459</v>
          </cell>
          <cell r="S195">
            <v>10269.73613509079</v>
          </cell>
          <cell r="T195">
            <v>10532.402552513489</v>
          </cell>
          <cell r="U195">
            <v>10801.844476499999</v>
          </cell>
          <cell r="V195">
            <v>11078.208684051984</v>
          </cell>
          <cell r="W195">
            <v>11619.969948626238</v>
          </cell>
          <cell r="X195">
            <v>11918.032264941026</v>
          </cell>
          <cell r="Y195">
            <v>12223.844291621683</v>
          </cell>
          <cell r="Z195">
            <v>12537.494323561841</v>
          </cell>
          <cell r="AA195">
            <v>179516.83492207481</v>
          </cell>
        </row>
        <row r="196">
          <cell r="B196" t="str">
            <v>2.1 - Tributos sobre Faturamento    (2.1.1+ .... + 2.1.4)</v>
          </cell>
          <cell r="G196">
            <v>1719.4501921364872</v>
          </cell>
          <cell r="H196">
            <v>2686.962626377926</v>
          </cell>
          <cell r="I196">
            <v>4265.6040472315526</v>
          </cell>
          <cell r="J196">
            <v>7204.7790777332639</v>
          </cell>
          <cell r="K196">
            <v>8868.8938706406389</v>
          </cell>
          <cell r="L196">
            <v>8279.7051848417213</v>
          </cell>
          <cell r="M196">
            <v>8552.8032441933592</v>
          </cell>
          <cell r="N196">
            <v>8834.8363280710473</v>
          </cell>
          <cell r="O196">
            <v>9104.7091493719981</v>
          </cell>
          <cell r="P196">
            <v>9382.8745490423116</v>
          </cell>
          <cell r="Q196">
            <v>9669.5901808841991</v>
          </cell>
          <cell r="R196">
            <v>9965.0937946432459</v>
          </cell>
          <cell r="S196">
            <v>10269.73613509079</v>
          </cell>
          <cell r="T196">
            <v>10532.402552513489</v>
          </cell>
          <cell r="U196">
            <v>10801.844476499999</v>
          </cell>
          <cell r="V196">
            <v>11078.208684051984</v>
          </cell>
          <cell r="W196">
            <v>11619.969948626238</v>
          </cell>
          <cell r="X196">
            <v>11918.032264941026</v>
          </cell>
          <cell r="Y196">
            <v>12223.844291621683</v>
          </cell>
          <cell r="Z196">
            <v>12537.494323561841</v>
          </cell>
          <cell r="AA196">
            <v>179516.83492207481</v>
          </cell>
        </row>
        <row r="197">
          <cell r="B197" t="str">
            <v>2.1.1 - I.S.S    (transp. Qd  1.3.)</v>
          </cell>
          <cell r="G197">
            <v>0</v>
          </cell>
          <cell r="H197">
            <v>0</v>
          </cell>
          <cell r="I197">
            <v>1093.280598734673</v>
          </cell>
          <cell r="J197">
            <v>3433.6396586653905</v>
          </cell>
          <cell r="K197">
            <v>4557.4307419177621</v>
          </cell>
          <cell r="L197">
            <v>4780.0137579513421</v>
          </cell>
          <cell r="M197">
            <v>4937.6746031941611</v>
          </cell>
          <cell r="N197">
            <v>5100.5102726260029</v>
          </cell>
          <cell r="O197">
            <v>5256.309468467125</v>
          </cell>
          <cell r="P197">
            <v>5416.8969212470729</v>
          </cell>
          <cell r="Q197">
            <v>5582.4206084044381</v>
          </cell>
          <cell r="R197">
            <v>5753.0331047133668</v>
          </cell>
          <cell r="S197">
            <v>5928.8917258393158</v>
          </cell>
          <cell r="T197">
            <v>6080.532381946502</v>
          </cell>
          <cell r="U197">
            <v>6236.0845322980595</v>
          </cell>
          <cell r="V197">
            <v>6395.6498533311251</v>
          </cell>
          <cell r="W197">
            <v>6708.4163293745078</v>
          </cell>
          <cell r="X197">
            <v>6880.4930462296752</v>
          </cell>
          <cell r="Y197">
            <v>7057.0220401124943</v>
          </cell>
          <cell r="Z197">
            <v>7238.1194258739451</v>
          </cell>
          <cell r="AA197">
            <v>98436.419070926975</v>
          </cell>
        </row>
        <row r="198">
          <cell r="B198" t="str">
            <v>2.1.2 - Cofins    (transp. Qd 1.3.)</v>
          </cell>
          <cell r="G198">
            <v>1293.3712014175785</v>
          </cell>
          <cell r="H198">
            <v>2208.6740239602304</v>
          </cell>
          <cell r="I198">
            <v>2512.3501104116258</v>
          </cell>
          <cell r="J198">
            <v>2772.5434878498054</v>
          </cell>
          <cell r="K198">
            <v>3564.0894499855663</v>
          </cell>
          <cell r="L198">
            <v>2876.7351833821044</v>
          </cell>
          <cell r="M198">
            <v>2971.6238312505675</v>
          </cell>
          <cell r="N198">
            <v>3069.6052731080672</v>
          </cell>
          <cell r="O198">
            <v>3163.3730941481422</v>
          </cell>
          <cell r="P198">
            <v>3260.0215510732855</v>
          </cell>
          <cell r="Q198">
            <v>3359.6407077268891</v>
          </cell>
          <cell r="R198">
            <v>3462.3023627960529</v>
          </cell>
          <cell r="S198">
            <v>3568.1602497332869</v>
          </cell>
          <cell r="T198">
            <v>3659.4229496095109</v>
          </cell>
          <cell r="U198">
            <v>3753.039844683829</v>
          </cell>
          <cell r="V198">
            <v>3849.0499816028887</v>
          </cell>
          <cell r="W198">
            <v>4037.2828176635358</v>
          </cell>
          <cell r="X198">
            <v>4140.8426223578044</v>
          </cell>
          <cell r="Y198">
            <v>4247.1103709020899</v>
          </cell>
          <cell r="Z198">
            <v>4356.0707868096069</v>
          </cell>
          <cell r="AA198">
            <v>66125.309900472465</v>
          </cell>
        </row>
        <row r="199">
          <cell r="B199" t="str">
            <v>2.1.3 - Pis / Pasep    (transp. Qd 1.3.)</v>
          </cell>
          <cell r="G199">
            <v>280.0789907189087</v>
          </cell>
          <cell r="H199">
            <v>478.28860241769536</v>
          </cell>
          <cell r="I199">
            <v>659.973338085254</v>
          </cell>
          <cell r="J199">
            <v>998.5959312180687</v>
          </cell>
          <cell r="K199">
            <v>747.37367873731023</v>
          </cell>
          <cell r="L199">
            <v>622.95624350827461</v>
          </cell>
          <cell r="M199">
            <v>643.50480974863046</v>
          </cell>
          <cell r="N199">
            <v>664.72078233697687</v>
          </cell>
          <cell r="O199">
            <v>685.02658675673001</v>
          </cell>
          <cell r="P199">
            <v>705.95607672195399</v>
          </cell>
          <cell r="Q199">
            <v>727.52886475287255</v>
          </cell>
          <cell r="R199">
            <v>749.75832713382601</v>
          </cell>
          <cell r="S199">
            <v>772.68415951818884</v>
          </cell>
          <cell r="T199">
            <v>792.44722095747511</v>
          </cell>
          <cell r="U199">
            <v>812.72009951811106</v>
          </cell>
          <cell r="V199">
            <v>833.50884911796959</v>
          </cell>
          <cell r="W199">
            <v>874.2708015881941</v>
          </cell>
          <cell r="X199">
            <v>896.69659635354765</v>
          </cell>
          <cell r="Y199">
            <v>919.71188060709869</v>
          </cell>
          <cell r="Z199">
            <v>943.30411087828998</v>
          </cell>
          <cell r="AA199">
            <v>14809.105950675381</v>
          </cell>
        </row>
        <row r="200">
          <cell r="B200" t="str">
            <v>2.1.4 - CPMF    (transp Qd 1.3.)</v>
          </cell>
          <cell r="G200">
            <v>146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146</v>
          </cell>
        </row>
        <row r="201">
          <cell r="B201" t="str">
            <v>3 -  RECEITA LIQUIDA    (1 - 2)</v>
          </cell>
          <cell r="G201">
            <v>41262.328476931092</v>
          </cell>
          <cell r="H201">
            <v>70712.561327736519</v>
          </cell>
          <cell r="I201">
            <v>79225.49764517018</v>
          </cell>
          <cell r="J201">
            <v>78398.173810482956</v>
          </cell>
          <cell r="K201">
            <v>82278.79548299688</v>
          </cell>
          <cell r="L201">
            <v>87320.883072729092</v>
          </cell>
          <cell r="M201">
            <v>90201.221841592444</v>
          </cell>
          <cell r="N201">
            <v>93175.044784158017</v>
          </cell>
          <cell r="O201">
            <v>96021.353981430497</v>
          </cell>
          <cell r="P201">
            <v>98955.082851219413</v>
          </cell>
          <cell r="Q201">
            <v>101978.98365248147</v>
          </cell>
          <cell r="R201">
            <v>105094.8688974744</v>
          </cell>
          <cell r="S201">
            <v>108308.48700010013</v>
          </cell>
          <cell r="T201">
            <v>111078.71182336671</v>
          </cell>
          <cell r="U201">
            <v>113920.39901429856</v>
          </cell>
          <cell r="V201">
            <v>116834.3280849657</v>
          </cell>
          <cell r="W201">
            <v>122548.00052995604</v>
          </cell>
          <cell r="X201">
            <v>125691.45912040563</v>
          </cell>
          <cell r="Y201">
            <v>128917.63612655013</v>
          </cell>
          <cell r="Z201">
            <v>132224.50768404076</v>
          </cell>
          <cell r="AA201">
            <v>1984148.3252080865</v>
          </cell>
        </row>
        <row r="202">
          <cell r="B202" t="str">
            <v>4 -  DESPESAS    (4.1)</v>
          </cell>
          <cell r="G202">
            <v>30995.095830284572</v>
          </cell>
          <cell r="H202">
            <v>38361.096114805281</v>
          </cell>
          <cell r="I202">
            <v>41891.111733269376</v>
          </cell>
          <cell r="J202">
            <v>44713.647032996392</v>
          </cell>
          <cell r="K202">
            <v>46894.510760062556</v>
          </cell>
          <cell r="L202">
            <v>50036.579889552915</v>
          </cell>
          <cell r="M202">
            <v>51110.342092652958</v>
          </cell>
          <cell r="N202">
            <v>52105.505894836591</v>
          </cell>
          <cell r="O202">
            <v>53526.050833625588</v>
          </cell>
          <cell r="P202">
            <v>55192.054066667501</v>
          </cell>
          <cell r="Q202">
            <v>56587.668742651556</v>
          </cell>
          <cell r="R202">
            <v>58642.572575810358</v>
          </cell>
          <cell r="S202">
            <v>59045.871400316733</v>
          </cell>
          <cell r="T202">
            <v>60868.331231161697</v>
          </cell>
          <cell r="U202">
            <v>64186.852172162813</v>
          </cell>
          <cell r="V202">
            <v>69596.308941688039</v>
          </cell>
          <cell r="W202">
            <v>74664.804666328593</v>
          </cell>
          <cell r="X202">
            <v>90410.155538578358</v>
          </cell>
          <cell r="Y202">
            <v>109616.27563567692</v>
          </cell>
          <cell r="Z202">
            <v>157695.41525327662</v>
          </cell>
          <cell r="AA202">
            <v>1266140.2504064057</v>
          </cell>
        </row>
        <row r="203">
          <cell r="B203" t="str">
            <v>4.1 - Operacionais    (4.1.1+ .... + 4.1.10)</v>
          </cell>
          <cell r="G203">
            <v>30995.095830284572</v>
          </cell>
          <cell r="H203">
            <v>38361.096114805281</v>
          </cell>
          <cell r="I203">
            <v>41891.111733269376</v>
          </cell>
          <cell r="J203">
            <v>44713.647032996392</v>
          </cell>
          <cell r="K203">
            <v>46894.510760062556</v>
          </cell>
          <cell r="L203">
            <v>50036.579889552915</v>
          </cell>
          <cell r="M203">
            <v>51110.342092652958</v>
          </cell>
          <cell r="N203">
            <v>52105.505894836591</v>
          </cell>
          <cell r="O203">
            <v>53526.050833625588</v>
          </cell>
          <cell r="P203">
            <v>55192.054066667501</v>
          </cell>
          <cell r="Q203">
            <v>56587.668742651556</v>
          </cell>
          <cell r="R203">
            <v>58642.572575810358</v>
          </cell>
          <cell r="S203">
            <v>59045.871400316733</v>
          </cell>
          <cell r="T203">
            <v>60868.331231161697</v>
          </cell>
          <cell r="U203">
            <v>64186.852172162813</v>
          </cell>
          <cell r="V203">
            <v>69596.308941688039</v>
          </cell>
          <cell r="W203">
            <v>74664.804666328593</v>
          </cell>
          <cell r="X203">
            <v>90410.155538578358</v>
          </cell>
          <cell r="Y203">
            <v>109616.27563567692</v>
          </cell>
          <cell r="Z203">
            <v>157695.41525327662</v>
          </cell>
          <cell r="AA203">
            <v>1266140.2504064057</v>
          </cell>
        </row>
        <row r="204">
          <cell r="B204" t="str">
            <v>4.1.1  -  Pessoal e Administradores    (Transp. Qd. 1.3.)</v>
          </cell>
          <cell r="G204">
            <v>11582.927556627623</v>
          </cell>
          <cell r="H204">
            <v>18033.817784754669</v>
          </cell>
          <cell r="I204">
            <v>18835.696414853173</v>
          </cell>
          <cell r="J204">
            <v>18979.733588298932</v>
          </cell>
          <cell r="K204">
            <v>18979.733588298932</v>
          </cell>
          <cell r="L204">
            <v>18979.733588298932</v>
          </cell>
          <cell r="M204">
            <v>18806.174367121308</v>
          </cell>
          <cell r="N204">
            <v>18806.174367121308</v>
          </cell>
          <cell r="O204">
            <v>18835.696414853173</v>
          </cell>
          <cell r="P204">
            <v>18806.174367121308</v>
          </cell>
          <cell r="Q204">
            <v>18806.174367121308</v>
          </cell>
          <cell r="R204">
            <v>18806.174367121308</v>
          </cell>
          <cell r="S204">
            <v>18806.174367121308</v>
          </cell>
          <cell r="T204">
            <v>18806.174367121308</v>
          </cell>
          <cell r="U204">
            <v>18806.174367121308</v>
          </cell>
          <cell r="V204">
            <v>18835.696414853173</v>
          </cell>
          <cell r="W204">
            <v>18979.972660132818</v>
          </cell>
          <cell r="X204">
            <v>18979.733588298932</v>
          </cell>
          <cell r="Y204">
            <v>18979.733588298932</v>
          </cell>
          <cell r="Z204">
            <v>18979.733588298932</v>
          </cell>
          <cell r="AA204">
            <v>369431.60371283873</v>
          </cell>
        </row>
        <row r="205">
          <cell r="B205" t="str">
            <v>4.1.2  -  Conservação de Rotina    (Transp. Qd. 1.3.)</v>
          </cell>
          <cell r="G205">
            <v>7153.0949996909385</v>
          </cell>
          <cell r="H205">
            <v>5137.2138388968506</v>
          </cell>
          <cell r="I205">
            <v>5377.9101341428177</v>
          </cell>
          <cell r="J205">
            <v>5676.0140672236303</v>
          </cell>
          <cell r="K205">
            <v>5770.1339395313244</v>
          </cell>
          <cell r="L205">
            <v>5920.9967754238587</v>
          </cell>
          <cell r="M205">
            <v>5923.6655754238591</v>
          </cell>
          <cell r="N205">
            <v>5926.3343754238576</v>
          </cell>
          <cell r="O205">
            <v>5929.0031754238589</v>
          </cell>
          <cell r="P205">
            <v>5933.0063754238581</v>
          </cell>
          <cell r="Q205">
            <v>5922.7089733046587</v>
          </cell>
          <cell r="R205">
            <v>5925.3777733046581</v>
          </cell>
          <cell r="S205">
            <v>5940.8687446238582</v>
          </cell>
          <cell r="T205">
            <v>5943.458986721299</v>
          </cell>
          <cell r="U205">
            <v>5999.0331279285474</v>
          </cell>
          <cell r="V205">
            <v>6145.8426453658431</v>
          </cell>
          <cell r="W205">
            <v>6293.1229900917788</v>
          </cell>
          <cell r="X205">
            <v>6299.1582718464961</v>
          </cell>
          <cell r="Y205">
            <v>6562.9695093010187</v>
          </cell>
          <cell r="Z205">
            <v>6812.7863690472386</v>
          </cell>
          <cell r="AA205">
            <v>120592.70064814026</v>
          </cell>
        </row>
        <row r="206">
          <cell r="B206" t="str">
            <v>4.1.3  -  Consumo    (Transp. Qd. 1.3.)</v>
          </cell>
          <cell r="G206">
            <v>573.52042637185912</v>
          </cell>
          <cell r="H206">
            <v>1000.1984702424224</v>
          </cell>
          <cell r="I206">
            <v>1063.363142658214</v>
          </cell>
          <cell r="J206">
            <v>1070.4871072391923</v>
          </cell>
          <cell r="K206">
            <v>1070.4871072391923</v>
          </cell>
          <cell r="L206">
            <v>1070.4871072391923</v>
          </cell>
          <cell r="M206">
            <v>1061.9384195958114</v>
          </cell>
          <cell r="N206">
            <v>1061.9384195958114</v>
          </cell>
          <cell r="O206">
            <v>1063.363142658214</v>
          </cell>
          <cell r="P206">
            <v>1061.9384195958114</v>
          </cell>
          <cell r="Q206">
            <v>1061.9384195958114</v>
          </cell>
          <cell r="R206">
            <v>1062.2926549056228</v>
          </cell>
          <cell r="S206">
            <v>1062.2926549056228</v>
          </cell>
          <cell r="T206">
            <v>1062.2926549056228</v>
          </cell>
          <cell r="U206">
            <v>1062.2926549056228</v>
          </cell>
          <cell r="V206">
            <v>1063.7174592493147</v>
          </cell>
          <cell r="W206">
            <v>1070.8418276591092</v>
          </cell>
          <cell r="X206">
            <v>1070.8418276591092</v>
          </cell>
          <cell r="Y206">
            <v>1070.8418276591092</v>
          </cell>
          <cell r="Z206">
            <v>1070.8418276591092</v>
          </cell>
          <cell r="AA206">
            <v>20755.915571539779</v>
          </cell>
        </row>
        <row r="207">
          <cell r="B207" t="str">
            <v>4.1.4  -  Transportes    (Transp. Qd. 1.3.)</v>
          </cell>
          <cell r="G207">
            <v>113.2325</v>
          </cell>
          <cell r="H207">
            <v>190.96999999999997</v>
          </cell>
          <cell r="I207">
            <v>200.06899999999999</v>
          </cell>
          <cell r="J207">
            <v>200.06899999999999</v>
          </cell>
          <cell r="K207">
            <v>200.06899999999999</v>
          </cell>
          <cell r="L207">
            <v>200.06899999999999</v>
          </cell>
          <cell r="M207">
            <v>200.06899999999999</v>
          </cell>
          <cell r="N207">
            <v>200.06899999999999</v>
          </cell>
          <cell r="O207">
            <v>200.06899999999999</v>
          </cell>
          <cell r="P207">
            <v>200.06899999999999</v>
          </cell>
          <cell r="Q207">
            <v>200.06899999999999</v>
          </cell>
          <cell r="R207">
            <v>200.06899999999999</v>
          </cell>
          <cell r="S207">
            <v>200.06899999999999</v>
          </cell>
          <cell r="T207">
            <v>200.06899999999999</v>
          </cell>
          <cell r="U207">
            <v>200.06899999999999</v>
          </cell>
          <cell r="V207">
            <v>200.06899999999999</v>
          </cell>
          <cell r="W207">
            <v>200.06899999999999</v>
          </cell>
          <cell r="X207">
            <v>200.06899999999999</v>
          </cell>
          <cell r="Y207">
            <v>200.06899999999999</v>
          </cell>
          <cell r="Z207">
            <v>200.06899999999999</v>
          </cell>
          <cell r="AA207">
            <v>3905.4444999999996</v>
          </cell>
        </row>
        <row r="208">
          <cell r="B208" t="str">
            <v>4.1.5  -  Diversas    (Transp. Qd. 1.3.)</v>
          </cell>
          <cell r="G208">
            <v>1240.2</v>
          </cell>
          <cell r="H208">
            <v>1314.6</v>
          </cell>
          <cell r="I208">
            <v>1314.6</v>
          </cell>
          <cell r="J208">
            <v>1314.6</v>
          </cell>
          <cell r="K208">
            <v>1314.6</v>
          </cell>
          <cell r="L208">
            <v>1314.6</v>
          </cell>
          <cell r="M208">
            <v>1314.6</v>
          </cell>
          <cell r="N208">
            <v>1314.6</v>
          </cell>
          <cell r="O208">
            <v>1314.6</v>
          </cell>
          <cell r="P208">
            <v>1314.6</v>
          </cell>
          <cell r="Q208">
            <v>1314.6</v>
          </cell>
          <cell r="R208">
            <v>1314.6</v>
          </cell>
          <cell r="S208">
            <v>1314.6</v>
          </cell>
          <cell r="T208">
            <v>1314.6</v>
          </cell>
          <cell r="U208">
            <v>1314.6</v>
          </cell>
          <cell r="V208">
            <v>1314.6</v>
          </cell>
          <cell r="W208">
            <v>1314.6</v>
          </cell>
          <cell r="X208">
            <v>1314.6</v>
          </cell>
          <cell r="Y208">
            <v>1314.6</v>
          </cell>
          <cell r="Z208">
            <v>1314.6</v>
          </cell>
          <cell r="AA208">
            <v>26217.599999999991</v>
          </cell>
        </row>
        <row r="209">
          <cell r="B209" t="str">
            <v>4.1.6  -  Depreciação/Amortização    (Transp. Qd. 1.3.)</v>
          </cell>
          <cell r="G209">
            <v>3680.2055671792796</v>
          </cell>
          <cell r="H209">
            <v>6889.1986638878861</v>
          </cell>
          <cell r="I209">
            <v>8886.8046309360252</v>
          </cell>
          <cell r="J209">
            <v>11232.424313459311</v>
          </cell>
          <cell r="K209">
            <v>13341.787949021662</v>
          </cell>
          <cell r="L209">
            <v>16197.406827367984</v>
          </cell>
          <cell r="M209">
            <v>17383.994013231531</v>
          </cell>
          <cell r="N209">
            <v>18307.97786154905</v>
          </cell>
          <cell r="O209">
            <v>19540.875109391334</v>
          </cell>
          <cell r="P209">
            <v>21081.576914309509</v>
          </cell>
          <cell r="Q209">
            <v>22457.060029408189</v>
          </cell>
          <cell r="R209">
            <v>24341.389737393125</v>
          </cell>
          <cell r="S209">
            <v>24612.443929906258</v>
          </cell>
          <cell r="T209">
            <v>26397.251001803801</v>
          </cell>
          <cell r="U209">
            <v>29418.364779640469</v>
          </cell>
          <cell r="V209">
            <v>34530.154452350682</v>
          </cell>
          <cell r="W209">
            <v>39153.558142554415</v>
          </cell>
          <cell r="X209">
            <v>54526.816178887908</v>
          </cell>
          <cell r="Y209">
            <v>73331.457474645184</v>
          </cell>
          <cell r="Z209">
            <v>121203.43243164844</v>
          </cell>
          <cell r="AA209">
            <v>586514.18000857206</v>
          </cell>
        </row>
        <row r="210">
          <cell r="B210" t="str">
            <v>4.1.7  -  Seguros    (transp. Qd 1.3.)</v>
          </cell>
          <cell r="G210">
            <v>1572.2555341605957</v>
          </cell>
          <cell r="H210">
            <v>1357.2721863986244</v>
          </cell>
          <cell r="I210">
            <v>1484.145354189925</v>
          </cell>
          <cell r="J210">
            <v>1515.0740713628129</v>
          </cell>
          <cell r="K210">
            <v>1280.8352708394443</v>
          </cell>
          <cell r="L210">
            <v>1288.4964834817656</v>
          </cell>
          <cell r="M210">
            <v>1265.9150702698328</v>
          </cell>
          <cell r="N210">
            <v>1240.0237973062001</v>
          </cell>
          <cell r="O210">
            <v>1303.8052461122193</v>
          </cell>
          <cell r="P210">
            <v>1363.4311866533642</v>
          </cell>
          <cell r="Q210">
            <v>1298.5233789601659</v>
          </cell>
          <cell r="R210">
            <v>1369.6659178319169</v>
          </cell>
          <cell r="S210">
            <v>1385.4114292480403</v>
          </cell>
          <cell r="T210">
            <v>1333.3373709021025</v>
          </cell>
          <cell r="U210">
            <v>1485.8900122593996</v>
          </cell>
          <cell r="V210">
            <v>1516.6285532116285</v>
          </cell>
          <cell r="W210">
            <v>1481.7743987279027</v>
          </cell>
          <cell r="X210">
            <v>1748.8042314456668</v>
          </cell>
          <cell r="Y210">
            <v>1790.3355609259681</v>
          </cell>
          <cell r="Z210">
            <v>1649.00088437818</v>
          </cell>
          <cell r="AA210">
            <v>28730.625938665751</v>
          </cell>
        </row>
        <row r="211">
          <cell r="B211" t="str">
            <v xml:space="preserve">4.1.8  -  Garantias  (transp. Qd 1.3.)  </v>
          </cell>
          <cell r="G211">
            <v>392.96588618225434</v>
          </cell>
          <cell r="H211">
            <v>373.8210520013962</v>
          </cell>
          <cell r="I211">
            <v>361.61003771716526</v>
          </cell>
          <cell r="J211">
            <v>350.18466787036959</v>
          </cell>
          <cell r="K211">
            <v>339.92036181568318</v>
          </cell>
          <cell r="L211">
            <v>334.08814005272069</v>
          </cell>
          <cell r="M211">
            <v>328.50568807647818</v>
          </cell>
          <cell r="N211">
            <v>325.0540499857126</v>
          </cell>
          <cell r="O211">
            <v>321.63730896517745</v>
          </cell>
          <cell r="P211">
            <v>317.71394841231114</v>
          </cell>
          <cell r="Q211">
            <v>313.54292345409914</v>
          </cell>
          <cell r="R211">
            <v>307.41671996772089</v>
          </cell>
          <cell r="S211">
            <v>302.68010544299455</v>
          </cell>
          <cell r="T211">
            <v>298.62905391796221</v>
          </cell>
          <cell r="U211">
            <v>294.37065378005843</v>
          </cell>
          <cell r="V211">
            <v>287.62503634733855</v>
          </cell>
          <cell r="W211">
            <v>281.01407002078753</v>
          </cell>
          <cell r="X211">
            <v>276.81778683982918</v>
          </cell>
          <cell r="Y211">
            <v>266.7725520207444</v>
          </cell>
          <cell r="Z211">
            <v>256.61314753022089</v>
          </cell>
          <cell r="AA211">
            <v>6330.9831904010234</v>
          </cell>
        </row>
        <row r="212">
          <cell r="B212" t="str">
            <v xml:space="preserve">4.1.9  -  Parc.Variável da Concessão   </v>
          </cell>
          <cell r="G212">
            <v>1298.6933600720272</v>
          </cell>
          <cell r="H212">
            <v>2216.004118623433</v>
          </cell>
          <cell r="I212">
            <v>2518.9130187720516</v>
          </cell>
          <cell r="J212">
            <v>2582.4333540064863</v>
          </cell>
          <cell r="K212">
            <v>2748.9435433163253</v>
          </cell>
          <cell r="L212">
            <v>2882.7019676884684</v>
          </cell>
          <cell r="M212">
            <v>2977.4799589341446</v>
          </cell>
          <cell r="N212">
            <v>3075.3340238546539</v>
          </cell>
          <cell r="O212">
            <v>3169.001436221612</v>
          </cell>
          <cell r="P212">
            <v>3265.5438551513403</v>
          </cell>
          <cell r="Q212">
            <v>3365.0516508073288</v>
          </cell>
          <cell r="R212">
            <v>3467.5864052860156</v>
          </cell>
          <cell r="S212">
            <v>3573.3311690686623</v>
          </cell>
          <cell r="T212">
            <v>3664.5187957895996</v>
          </cell>
          <cell r="U212">
            <v>3758.0575765274143</v>
          </cell>
          <cell r="V212">
            <v>3853.9753803100575</v>
          </cell>
          <cell r="W212">
            <v>4041.851577141786</v>
          </cell>
          <cell r="X212">
            <v>4145.3146536004042</v>
          </cell>
          <cell r="Y212">
            <v>4251.496122825959</v>
          </cell>
          <cell r="Z212">
            <v>4360.3380047144983</v>
          </cell>
          <cell r="AA212">
            <v>65216.569972712256</v>
          </cell>
        </row>
        <row r="213">
          <cell r="B213" t="str">
            <v xml:space="preserve">4.1.10 - Parcela Fixa da Concessão   </v>
          </cell>
          <cell r="G213">
            <v>3388</v>
          </cell>
          <cell r="H213">
            <v>1848</v>
          </cell>
          <cell r="I213">
            <v>1848</v>
          </cell>
          <cell r="J213">
            <v>1792.6268635356687</v>
          </cell>
          <cell r="K213">
            <v>1848</v>
          </cell>
          <cell r="L213">
            <v>1848</v>
          </cell>
          <cell r="M213">
            <v>1848</v>
          </cell>
          <cell r="N213">
            <v>1848</v>
          </cell>
          <cell r="O213">
            <v>1848</v>
          </cell>
          <cell r="P213">
            <v>1848</v>
          </cell>
          <cell r="Q213">
            <v>1848</v>
          </cell>
          <cell r="R213">
            <v>1848</v>
          </cell>
          <cell r="S213">
            <v>1848</v>
          </cell>
          <cell r="T213">
            <v>1848</v>
          </cell>
          <cell r="U213">
            <v>1848</v>
          </cell>
          <cell r="V213">
            <v>1848</v>
          </cell>
          <cell r="W213">
            <v>1848</v>
          </cell>
          <cell r="X213">
            <v>1848</v>
          </cell>
          <cell r="Y213">
            <v>1848</v>
          </cell>
          <cell r="Z213">
            <v>1848</v>
          </cell>
          <cell r="AA213">
            <v>38444.626863535668</v>
          </cell>
        </row>
        <row r="214">
          <cell r="B214" t="str">
            <v>5 -  RESULTADO BRUTO OPERACIONAL     (3 - 4)</v>
          </cell>
          <cell r="G214">
            <v>10267.23264664652</v>
          </cell>
          <cell r="H214">
            <v>32351.465212931238</v>
          </cell>
          <cell r="I214">
            <v>37334.385911900805</v>
          </cell>
          <cell r="J214">
            <v>33684.526777486564</v>
          </cell>
          <cell r="K214">
            <v>35384.284722934324</v>
          </cell>
          <cell r="L214">
            <v>37284.303183176176</v>
          </cell>
          <cell r="M214">
            <v>39090.879748939486</v>
          </cell>
          <cell r="N214">
            <v>41069.538889321426</v>
          </cell>
          <cell r="O214">
            <v>42495.303147804909</v>
          </cell>
          <cell r="P214">
            <v>43763.028784551912</v>
          </cell>
          <cell r="Q214">
            <v>45391.314909829918</v>
          </cell>
          <cell r="R214">
            <v>46452.296321664042</v>
          </cell>
          <cell r="S214">
            <v>49262.615599783392</v>
          </cell>
          <cell r="T214">
            <v>50210.380592205016</v>
          </cell>
          <cell r="U214">
            <v>49733.546842135744</v>
          </cell>
          <cell r="V214">
            <v>47238.019143277663</v>
          </cell>
          <cell r="W214">
            <v>47883.19586362745</v>
          </cell>
          <cell r="X214">
            <v>35281.303581827277</v>
          </cell>
          <cell r="Y214">
            <v>19301.360490873209</v>
          </cell>
          <cell r="Z214">
            <v>-25470.90756923586</v>
          </cell>
          <cell r="AA214">
            <v>718008.07480168086</v>
          </cell>
        </row>
        <row r="215">
          <cell r="B215" t="str">
            <v>6 -  RESULTADO FINANCEIRO    (6.1)</v>
          </cell>
          <cell r="G215">
            <v>107.18821555385382</v>
          </cell>
          <cell r="H215">
            <v>183.10291300138854</v>
          </cell>
          <cell r="I215">
            <v>208.46688449711459</v>
          </cell>
          <cell r="J215">
            <v>220.56451528308182</v>
          </cell>
          <cell r="K215">
            <v>227.76659332539296</v>
          </cell>
          <cell r="L215">
            <v>239.19883965833188</v>
          </cell>
          <cell r="M215">
            <v>246.87243755162834</v>
          </cell>
          <cell r="N215">
            <v>254.55208129012647</v>
          </cell>
          <cell r="O215">
            <v>263.03252819691238</v>
          </cell>
          <cell r="P215">
            <v>270.4647650304816</v>
          </cell>
          <cell r="Q215">
            <v>279.09381019346398</v>
          </cell>
          <cell r="R215">
            <v>287.75477888688692</v>
          </cell>
          <cell r="S215">
            <v>296.4529331038799</v>
          </cell>
          <cell r="T215">
            <v>303.66266038584894</v>
          </cell>
          <cell r="U215">
            <v>311.82048385962611</v>
          </cell>
          <cell r="V215">
            <v>319.34123166753585</v>
          </cell>
          <cell r="W215">
            <v>335.15981178545013</v>
          </cell>
          <cell r="X215">
            <v>343.84860356066372</v>
          </cell>
          <cell r="Y215">
            <v>352.54507236802482</v>
          </cell>
          <cell r="Z215">
            <v>361.99487808384293</v>
          </cell>
          <cell r="AA215">
            <v>5412.8840372835366</v>
          </cell>
        </row>
        <row r="216">
          <cell r="B216" t="str">
            <v>6.1 - Receitas    (Transp. Qd. 2B)</v>
          </cell>
          <cell r="G216">
            <v>107.18821555385382</v>
          </cell>
          <cell r="H216">
            <v>183.10291300138854</v>
          </cell>
          <cell r="I216">
            <v>208.46688449711459</v>
          </cell>
          <cell r="J216">
            <v>220.56451528308182</v>
          </cell>
          <cell r="K216">
            <v>227.76659332539296</v>
          </cell>
          <cell r="L216">
            <v>239.19883965833188</v>
          </cell>
          <cell r="M216">
            <v>246.87243755162834</v>
          </cell>
          <cell r="N216">
            <v>254.55208129012647</v>
          </cell>
          <cell r="O216">
            <v>263.03252819691238</v>
          </cell>
          <cell r="P216">
            <v>270.4647650304816</v>
          </cell>
          <cell r="Q216">
            <v>279.09381019346398</v>
          </cell>
          <cell r="R216">
            <v>287.75477888688692</v>
          </cell>
          <cell r="S216">
            <v>296.4529331038799</v>
          </cell>
          <cell r="T216">
            <v>303.66266038584894</v>
          </cell>
          <cell r="U216">
            <v>311.82048385962611</v>
          </cell>
          <cell r="V216">
            <v>319.34123166753585</v>
          </cell>
          <cell r="W216">
            <v>335.15981178545013</v>
          </cell>
          <cell r="X216">
            <v>343.84860356066372</v>
          </cell>
          <cell r="Y216">
            <v>352.54507236802482</v>
          </cell>
          <cell r="Z216">
            <v>361.99487808384293</v>
          </cell>
          <cell r="AA216">
            <v>5412.8840372835366</v>
          </cell>
        </row>
        <row r="217">
          <cell r="B217" t="str">
            <v>7 -  RESULTADO OPERACIONAL    (5 + 6)</v>
          </cell>
          <cell r="G217">
            <v>10374.420862200373</v>
          </cell>
          <cell r="H217">
            <v>32534.568125932627</v>
          </cell>
          <cell r="I217">
            <v>37542.852796397921</v>
          </cell>
          <cell r="J217">
            <v>33905.091292769648</v>
          </cell>
          <cell r="K217">
            <v>35612.05131625972</v>
          </cell>
          <cell r="L217">
            <v>37523.502022834509</v>
          </cell>
          <cell r="M217">
            <v>39337.75218649111</v>
          </cell>
          <cell r="N217">
            <v>41324.090970611549</v>
          </cell>
          <cell r="O217">
            <v>42758.335676001821</v>
          </cell>
          <cell r="P217">
            <v>44033.493549582396</v>
          </cell>
          <cell r="Q217">
            <v>45670.408720023384</v>
          </cell>
          <cell r="R217">
            <v>46740.051100550932</v>
          </cell>
          <cell r="S217">
            <v>49559.068532887271</v>
          </cell>
          <cell r="T217">
            <v>50514.043252590862</v>
          </cell>
          <cell r="U217">
            <v>50045.367325995372</v>
          </cell>
          <cell r="V217">
            <v>47557.360374945201</v>
          </cell>
          <cell r="W217">
            <v>48218.355675412902</v>
          </cell>
          <cell r="X217">
            <v>35625.152185387939</v>
          </cell>
          <cell r="Y217">
            <v>19653.905563241235</v>
          </cell>
          <cell r="Z217">
            <v>-25108.912691152018</v>
          </cell>
          <cell r="AA217">
            <v>723420.95883896435</v>
          </cell>
        </row>
        <row r="218">
          <cell r="B218" t="str">
            <v>8 -  RESULTADO NÃO OPERACIONAL    (Tr. item 2, Qd. 3A)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21923.624831272969</v>
          </cell>
          <cell r="AA218">
            <v>21923.624831272969</v>
          </cell>
        </row>
        <row r="219">
          <cell r="B219" t="str">
            <v>9 -  RESULTADO ANTES CONTRIBUIÇÃO SOCIAL   (7 + 8)</v>
          </cell>
          <cell r="G219">
            <v>10374.420862200373</v>
          </cell>
          <cell r="H219">
            <v>32534.568125932627</v>
          </cell>
          <cell r="I219">
            <v>37542.852796397921</v>
          </cell>
          <cell r="J219">
            <v>33905.091292769648</v>
          </cell>
          <cell r="K219">
            <v>35612.05131625972</v>
          </cell>
          <cell r="L219">
            <v>37523.502022834509</v>
          </cell>
          <cell r="M219">
            <v>39337.75218649111</v>
          </cell>
          <cell r="N219">
            <v>41324.090970611549</v>
          </cell>
          <cell r="O219">
            <v>42758.335676001821</v>
          </cell>
          <cell r="P219">
            <v>44033.493549582396</v>
          </cell>
          <cell r="Q219">
            <v>45670.408720023384</v>
          </cell>
          <cell r="R219">
            <v>46740.051100550932</v>
          </cell>
          <cell r="S219">
            <v>49559.068532887271</v>
          </cell>
          <cell r="T219">
            <v>50514.043252590862</v>
          </cell>
          <cell r="U219">
            <v>50045.367325995372</v>
          </cell>
          <cell r="V219">
            <v>47557.360374945201</v>
          </cell>
          <cell r="W219">
            <v>48218.355675412902</v>
          </cell>
          <cell r="X219">
            <v>35625.152185387939</v>
          </cell>
          <cell r="Y219">
            <v>19653.905563241235</v>
          </cell>
          <cell r="Z219">
            <v>-3185.2878598790485</v>
          </cell>
          <cell r="AA219">
            <v>745344.58367023733</v>
          </cell>
        </row>
        <row r="220">
          <cell r="B220" t="str">
            <v>10- CONTRIBUIÇÃO SOCIAL (Legislação vigente)</v>
          </cell>
          <cell r="G220">
            <v>829.95366897602946</v>
          </cell>
          <cell r="H220">
            <v>2602.7654500746103</v>
          </cell>
          <cell r="I220">
            <v>3003.4282237118323</v>
          </cell>
          <cell r="J220">
            <v>2712.4073034215712</v>
          </cell>
          <cell r="K220">
            <v>2848.9641053007763</v>
          </cell>
          <cell r="L220">
            <v>3001.8801618267589</v>
          </cell>
          <cell r="M220">
            <v>3147.0201749192884</v>
          </cell>
          <cell r="N220">
            <v>3305.9272776489229</v>
          </cell>
          <cell r="O220">
            <v>3420.6668540801465</v>
          </cell>
          <cell r="P220">
            <v>3522.6794839665918</v>
          </cell>
          <cell r="Q220">
            <v>3653.6326976018709</v>
          </cell>
          <cell r="R220">
            <v>3739.2040880440732</v>
          </cell>
          <cell r="S220">
            <v>3964.7254826309809</v>
          </cell>
          <cell r="T220">
            <v>4041.12346020727</v>
          </cell>
          <cell r="U220">
            <v>4003.6293860796281</v>
          </cell>
          <cell r="V220">
            <v>3804.5888299956155</v>
          </cell>
          <cell r="W220">
            <v>3857.4684540330336</v>
          </cell>
          <cell r="X220">
            <v>2850.0121748310362</v>
          </cell>
          <cell r="Y220">
            <v>1572.3124450593002</v>
          </cell>
          <cell r="Z220">
            <v>5.4679018181828667</v>
          </cell>
          <cell r="AA220">
            <v>59887.857624227523</v>
          </cell>
        </row>
        <row r="221">
          <cell r="B221" t="str">
            <v>11- RESULTADO ANTES IMPOSTO DE RENDA    (9 - 10)</v>
          </cell>
          <cell r="G221">
            <v>9544.4671932243436</v>
          </cell>
          <cell r="H221">
            <v>29931.802675858016</v>
          </cell>
          <cell r="I221">
            <v>34539.42457268609</v>
          </cell>
          <cell r="J221">
            <v>31192.683989348076</v>
          </cell>
          <cell r="K221">
            <v>32763.087210958944</v>
          </cell>
          <cell r="L221">
            <v>34521.621861007749</v>
          </cell>
          <cell r="M221">
            <v>36190.732011571825</v>
          </cell>
          <cell r="N221">
            <v>38018.163692962626</v>
          </cell>
          <cell r="O221">
            <v>39337.668821921674</v>
          </cell>
          <cell r="P221">
            <v>40510.814065615807</v>
          </cell>
          <cell r="Q221">
            <v>42016.776022421516</v>
          </cell>
          <cell r="R221">
            <v>43000.847012506856</v>
          </cell>
          <cell r="S221">
            <v>45594.343050256291</v>
          </cell>
          <cell r="T221">
            <v>46472.919792383589</v>
          </cell>
          <cell r="U221">
            <v>46041.737939915743</v>
          </cell>
          <cell r="V221">
            <v>43752.771544949588</v>
          </cell>
          <cell r="W221">
            <v>44360.887221379868</v>
          </cell>
          <cell r="X221">
            <v>32775.140010556905</v>
          </cell>
          <cell r="Y221">
            <v>18081.593118181936</v>
          </cell>
          <cell r="Z221">
            <v>-3190.7557616972313</v>
          </cell>
          <cell r="AA221">
            <v>685456.7260460098</v>
          </cell>
        </row>
        <row r="222">
          <cell r="B222" t="str">
            <v>12- IMPOSTO DE RENDA (Legislação vigente)</v>
          </cell>
          <cell r="G222">
            <v>2569.605215550092</v>
          </cell>
          <cell r="H222">
            <v>8109.642031483153</v>
          </cell>
          <cell r="I222">
            <v>9361.7131990994785</v>
          </cell>
          <cell r="J222">
            <v>8452.2728231924084</v>
          </cell>
          <cell r="K222">
            <v>8879.0128290649263</v>
          </cell>
          <cell r="L222">
            <v>9356.8755057086273</v>
          </cell>
          <cell r="M222">
            <v>9810.4380466227776</v>
          </cell>
          <cell r="N222">
            <v>10307.022742652887</v>
          </cell>
          <cell r="O222">
            <v>10665.583919000457</v>
          </cell>
          <cell r="P222">
            <v>10984.373387395597</v>
          </cell>
          <cell r="Q222">
            <v>11393.602180005842</v>
          </cell>
          <cell r="R222">
            <v>11661.012775137729</v>
          </cell>
          <cell r="S222">
            <v>12365.76713322182</v>
          </cell>
          <cell r="T222">
            <v>12604.510813147717</v>
          </cell>
          <cell r="U222">
            <v>12487.341831498841</v>
          </cell>
          <cell r="V222">
            <v>11865.3400937363</v>
          </cell>
          <cell r="W222">
            <v>12030.588918853227</v>
          </cell>
          <cell r="X222">
            <v>8882.288046346981</v>
          </cell>
          <cell r="Y222">
            <v>4889.4763908103123</v>
          </cell>
          <cell r="Z222">
            <v>-6.0378068181786375</v>
          </cell>
          <cell r="AA222">
            <v>186670.43007571099</v>
          </cell>
        </row>
        <row r="223">
          <cell r="B223" t="str">
            <v>13- RESULTADO DE EXERCÍCIO    (11 - 12)</v>
          </cell>
          <cell r="G223">
            <v>6974.8619776742516</v>
          </cell>
          <cell r="H223">
            <v>21822.160644374864</v>
          </cell>
          <cell r="I223">
            <v>25177.711373586611</v>
          </cell>
          <cell r="J223">
            <v>22740.411166155667</v>
          </cell>
          <cell r="K223">
            <v>23884.074381894017</v>
          </cell>
          <cell r="L223">
            <v>25164.746355299121</v>
          </cell>
          <cell r="M223">
            <v>26380.293964949047</v>
          </cell>
          <cell r="N223">
            <v>27711.140950309738</v>
          </cell>
          <cell r="O223">
            <v>28672.084902921219</v>
          </cell>
          <cell r="P223">
            <v>29526.44067822021</v>
          </cell>
          <cell r="Q223">
            <v>30623.173842415672</v>
          </cell>
          <cell r="R223">
            <v>31339.834237369127</v>
          </cell>
          <cell r="S223">
            <v>33228.575917034468</v>
          </cell>
          <cell r="T223">
            <v>33868.408979235872</v>
          </cell>
          <cell r="U223">
            <v>33554.396108416899</v>
          </cell>
          <cell r="V223">
            <v>31887.431451213288</v>
          </cell>
          <cell r="W223">
            <v>32330.29830252664</v>
          </cell>
          <cell r="X223">
            <v>23892.851964209924</v>
          </cell>
          <cell r="Y223">
            <v>13192.116727371624</v>
          </cell>
          <cell r="Z223">
            <v>-3184.7179548790527</v>
          </cell>
          <cell r="AA223">
            <v>498786.29597029882</v>
          </cell>
        </row>
        <row r="224">
          <cell r="B224" t="str">
            <v>Obs.: este demonstrativo de resultados retrata o projeto original mais os fatores de desequilibrio do contrato original</v>
          </cell>
        </row>
        <row r="226">
          <cell r="B226" t="str">
            <v>DEMONSTRATIVO DE RESULTADOS COM FATORES DE DESEQUILIBRIO NA EXTENSÃO DO PERIODO CONTRATUAL (MIlhares de Reais)</v>
          </cell>
        </row>
        <row r="228">
          <cell r="B228" t="str">
            <v>DISCRIMINAÇÃO</v>
          </cell>
          <cell r="G228">
            <v>21</v>
          </cell>
          <cell r="H228">
            <v>22</v>
          </cell>
          <cell r="I228">
            <v>23</v>
          </cell>
          <cell r="J228">
            <v>24</v>
          </cell>
          <cell r="K228">
            <v>25</v>
          </cell>
          <cell r="L228">
            <v>26</v>
          </cell>
          <cell r="M228">
            <v>27</v>
          </cell>
          <cell r="N228">
            <v>28</v>
          </cell>
          <cell r="O228">
            <v>29</v>
          </cell>
          <cell r="P228">
            <v>30</v>
          </cell>
          <cell r="Q228">
            <v>31</v>
          </cell>
          <cell r="R228">
            <v>32</v>
          </cell>
          <cell r="S228">
            <v>33</v>
          </cell>
          <cell r="T228">
            <v>34</v>
          </cell>
          <cell r="U228">
            <v>35</v>
          </cell>
          <cell r="V228">
            <v>36</v>
          </cell>
          <cell r="W228">
            <v>37</v>
          </cell>
          <cell r="X228">
            <v>38</v>
          </cell>
          <cell r="Y228">
            <v>39</v>
          </cell>
          <cell r="Z228">
            <v>40</v>
          </cell>
          <cell r="AA228" t="str">
            <v>TOTAL</v>
          </cell>
        </row>
        <row r="229">
          <cell r="B229" t="str">
            <v>1 -  RECEITA BRUTA    (1.1)</v>
          </cell>
          <cell r="G229">
            <v>148178.36069067233</v>
          </cell>
          <cell r="H229">
            <v>151669.14651182317</v>
          </cell>
          <cell r="I229">
            <v>155242.16826534871</v>
          </cell>
          <cell r="J229">
            <v>158899.3632653438</v>
          </cell>
          <cell r="K229">
            <v>162642.71446514875</v>
          </cell>
          <cell r="L229">
            <v>166474.25153251871</v>
          </cell>
          <cell r="M229">
            <v>170396.05195012179</v>
          </cell>
          <cell r="N229">
            <v>174410.24214196278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1287912.2988229401</v>
          </cell>
        </row>
        <row r="230">
          <cell r="B230" t="str">
            <v>1.1 - Operacionais    (1.1.1 + 1.1.2)</v>
          </cell>
          <cell r="G230">
            <v>148178.36069067233</v>
          </cell>
          <cell r="H230">
            <v>151669.14651182317</v>
          </cell>
          <cell r="I230">
            <v>155242.16826534871</v>
          </cell>
          <cell r="J230">
            <v>158899.3632653438</v>
          </cell>
          <cell r="K230">
            <v>162642.71446514875</v>
          </cell>
          <cell r="L230">
            <v>166474.25153251871</v>
          </cell>
          <cell r="M230">
            <v>170396.05195012179</v>
          </cell>
          <cell r="N230">
            <v>174410.24214196278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1287912.2988229401</v>
          </cell>
        </row>
        <row r="231">
          <cell r="B231" t="str">
            <v>1.1.1 - Receitas de  Pedágios    (Transp. Qd.2.1.1.2)</v>
          </cell>
          <cell r="G231">
            <v>148091.442114</v>
          </cell>
          <cell r="H231">
            <v>151580.1803073216</v>
          </cell>
          <cell r="I231">
            <v>155151.10619500148</v>
          </cell>
          <cell r="J231">
            <v>158806.15595474333</v>
          </cell>
          <cell r="K231">
            <v>162547.31137672518</v>
          </cell>
          <cell r="L231">
            <v>166376.60093813806</v>
          </cell>
          <cell r="M231">
            <v>170296.10090303872</v>
          </cell>
          <cell r="N231">
            <v>174307.93644811251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1287156.834237081</v>
          </cell>
        </row>
        <row r="232">
          <cell r="B232" t="str">
            <v>1.1.2 - Outras Receitas Operacionais    (calculado 2.1.2.)</v>
          </cell>
          <cell r="G232">
            <v>86.918576672322089</v>
          </cell>
          <cell r="H232">
            <v>88.96620450156864</v>
          </cell>
          <cell r="I232">
            <v>91.06207034721659</v>
          </cell>
          <cell r="J232">
            <v>93.207310600456324</v>
          </cell>
          <cell r="K232">
            <v>95.403088423581877</v>
          </cell>
          <cell r="L232">
            <v>97.650594380664614</v>
          </cell>
          <cell r="M232">
            <v>99.951047083084319</v>
          </cell>
          <cell r="N232">
            <v>102.30569385026762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755.46458585916207</v>
          </cell>
        </row>
        <row r="233">
          <cell r="B233" t="str">
            <v>2 -  DEDUÇÕES DA RECEITA    (2.1)</v>
          </cell>
          <cell r="G233">
            <v>12817.428199743157</v>
          </cell>
          <cell r="H233">
            <v>13119.381173272706</v>
          </cell>
          <cell r="I233">
            <v>13428.447554952663</v>
          </cell>
          <cell r="J233">
            <v>13744.794922452238</v>
          </cell>
          <cell r="K233">
            <v>14068.594801235366</v>
          </cell>
          <cell r="L233">
            <v>14400.022757562867</v>
          </cell>
          <cell r="M233">
            <v>14739.258493685535</v>
          </cell>
          <cell r="N233">
            <v>15086.485945279779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111404.41384818431</v>
          </cell>
        </row>
        <row r="234">
          <cell r="B234" t="str">
            <v>2.1 - Tributos sobre Faturamento    (2.1.1+ .... + 2.1.4)</v>
          </cell>
          <cell r="G234">
            <v>12817.428199743157</v>
          </cell>
          <cell r="H234">
            <v>13119.381173272706</v>
          </cell>
          <cell r="I234">
            <v>13428.447554952663</v>
          </cell>
          <cell r="J234">
            <v>13744.794922452238</v>
          </cell>
          <cell r="K234">
            <v>14068.594801235366</v>
          </cell>
          <cell r="L234">
            <v>14400.022757562867</v>
          </cell>
          <cell r="M234">
            <v>14739.258493685535</v>
          </cell>
          <cell r="N234">
            <v>15086.485945279779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111404.41384818431</v>
          </cell>
        </row>
        <row r="235">
          <cell r="B235" t="str">
            <v>2.1.1 - I.S.S    (transp. Qd  1.3.)</v>
          </cell>
          <cell r="G235">
            <v>7408.9180345336172</v>
          </cell>
          <cell r="H235">
            <v>7583.4573255911591</v>
          </cell>
          <cell r="I235">
            <v>7762.1084132674359</v>
          </cell>
          <cell r="J235">
            <v>7944.96816326719</v>
          </cell>
          <cell r="K235">
            <v>8132.1357232574373</v>
          </cell>
          <cell r="L235">
            <v>8323.712576625936</v>
          </cell>
          <cell r="M235">
            <v>8519.80259750609</v>
          </cell>
          <cell r="N235">
            <v>8720.5121070981386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64395.614941147003</v>
          </cell>
        </row>
        <row r="236">
          <cell r="B236" t="str">
            <v>2.1.2 - Cofins    (transp. Qd 1.3.)</v>
          </cell>
          <cell r="G236">
            <v>4445.3508207201694</v>
          </cell>
          <cell r="H236">
            <v>4550.0743953546953</v>
          </cell>
          <cell r="I236">
            <v>4657.2650479604608</v>
          </cell>
          <cell r="J236">
            <v>4766.980897960314</v>
          </cell>
          <cell r="K236">
            <v>4879.281433954462</v>
          </cell>
          <cell r="L236">
            <v>4994.227545975561</v>
          </cell>
          <cell r="M236">
            <v>5111.8815585036537</v>
          </cell>
          <cell r="N236">
            <v>5232.3072642588832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38637.368964688198</v>
          </cell>
        </row>
        <row r="237">
          <cell r="B237" t="str">
            <v>2.1.3 - Pis / Pasep    (transp. Qd 1.3.)</v>
          </cell>
          <cell r="G237">
            <v>963.15934448937014</v>
          </cell>
          <cell r="H237">
            <v>985.84945232685061</v>
          </cell>
          <cell r="I237">
            <v>1009.0740937247665</v>
          </cell>
          <cell r="J237">
            <v>1032.8458612247346</v>
          </cell>
          <cell r="K237">
            <v>1057.1776440234669</v>
          </cell>
          <cell r="L237">
            <v>1082.0826349613715</v>
          </cell>
          <cell r="M237">
            <v>1107.5743376757916</v>
          </cell>
          <cell r="N237">
            <v>1133.6665739227581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8371.4299423491102</v>
          </cell>
        </row>
        <row r="238">
          <cell r="B238" t="str">
            <v>2.1.4 - CPMF    (transp Qd 1.3.)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B239" t="str">
            <v>3 -  RECEITA LIQUIDA    (1 - 2)</v>
          </cell>
          <cell r="G239">
            <v>135360.93249092918</v>
          </cell>
          <cell r="H239">
            <v>138549.76533855047</v>
          </cell>
          <cell r="I239">
            <v>141813.72071039604</v>
          </cell>
          <cell r="J239">
            <v>145154.56834289155</v>
          </cell>
          <cell r="K239">
            <v>148574.11966391339</v>
          </cell>
          <cell r="L239">
            <v>152074.22877495585</v>
          </cell>
          <cell r="M239">
            <v>155656.79345643625</v>
          </cell>
          <cell r="N239">
            <v>159323.75619668301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1176507.8849747558</v>
          </cell>
        </row>
        <row r="240">
          <cell r="B240" t="str">
            <v>4 -  DESPESAS    (4.1)</v>
          </cell>
          <cell r="G240">
            <v>34059.549098354037</v>
          </cell>
          <cell r="H240">
            <v>34182.031964818467</v>
          </cell>
          <cell r="I240">
            <v>34307.400282651048</v>
          </cell>
          <cell r="J240">
            <v>34435.72202731514</v>
          </cell>
          <cell r="K240">
            <v>34567.066775640022</v>
          </cell>
          <cell r="L240">
            <v>34701.505743545938</v>
          </cell>
          <cell r="M240">
            <v>34839.111824657797</v>
          </cell>
          <cell r="N240">
            <v>34979.959629828474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276072.34734681086</v>
          </cell>
        </row>
        <row r="241">
          <cell r="B241" t="str">
            <v>4.1 - Operacionais    (4.1.1+ .... + 4.1.10)</v>
          </cell>
          <cell r="G241">
            <v>34059.549098354037</v>
          </cell>
          <cell r="H241">
            <v>34182.031964818467</v>
          </cell>
          <cell r="I241">
            <v>34307.400282651048</v>
          </cell>
          <cell r="J241">
            <v>34435.72202731514</v>
          </cell>
          <cell r="K241">
            <v>34567.066775640022</v>
          </cell>
          <cell r="L241">
            <v>34701.505743545938</v>
          </cell>
          <cell r="M241">
            <v>34839.111824657797</v>
          </cell>
          <cell r="N241">
            <v>34979.959629828474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276072.34734681086</v>
          </cell>
        </row>
        <row r="242">
          <cell r="B242" t="str">
            <v>4.1.1  -  Pessoal e Administradores    (Transp. Qd. 1.3.)</v>
          </cell>
          <cell r="G242">
            <v>18979.733588298932</v>
          </cell>
          <cell r="H242">
            <v>18979.733588298932</v>
          </cell>
          <cell r="I242">
            <v>18979.733588298932</v>
          </cell>
          <cell r="J242">
            <v>18979.733588298932</v>
          </cell>
          <cell r="K242">
            <v>18979.733588298932</v>
          </cell>
          <cell r="L242">
            <v>18979.733588298932</v>
          </cell>
          <cell r="M242">
            <v>18979.733588298932</v>
          </cell>
          <cell r="N242">
            <v>18979.733588298932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151837.86870639145</v>
          </cell>
        </row>
        <row r="243">
          <cell r="B243" t="str">
            <v>4.1.2  -  Conservação de Rotina    (Transp. Qd. 1.3.)</v>
          </cell>
          <cell r="G243">
            <v>6812.7863690472386</v>
          </cell>
          <cell r="H243">
            <v>6812.7863690472386</v>
          </cell>
          <cell r="I243">
            <v>6812.7863690472386</v>
          </cell>
          <cell r="J243">
            <v>6812.7863690472386</v>
          </cell>
          <cell r="K243">
            <v>6812.7863690472386</v>
          </cell>
          <cell r="L243">
            <v>6812.7863690472386</v>
          </cell>
          <cell r="M243">
            <v>6812.7863690472386</v>
          </cell>
          <cell r="N243">
            <v>6812.7863690472386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54502.290952377902</v>
          </cell>
        </row>
        <row r="244">
          <cell r="B244" t="str">
            <v>4.1.3  -  Consumo    (Transp. Qd. 1.3.)</v>
          </cell>
          <cell r="G244">
            <v>1070.8418276591092</v>
          </cell>
          <cell r="H244">
            <v>1070.8418276591092</v>
          </cell>
          <cell r="I244">
            <v>1070.8418276591092</v>
          </cell>
          <cell r="J244">
            <v>1070.8418276591092</v>
          </cell>
          <cell r="K244">
            <v>1070.8418276591092</v>
          </cell>
          <cell r="L244">
            <v>1070.8418276591092</v>
          </cell>
          <cell r="M244">
            <v>1070.8418276591092</v>
          </cell>
          <cell r="N244">
            <v>1070.8418276591092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8566.7346212728735</v>
          </cell>
        </row>
        <row r="245">
          <cell r="B245" t="str">
            <v>4.1.4  -  Transportes    (Transp. Qd. 1.3.)</v>
          </cell>
          <cell r="G245">
            <v>200.06899999999999</v>
          </cell>
          <cell r="H245">
            <v>200.06899999999999</v>
          </cell>
          <cell r="I245">
            <v>200.06899999999999</v>
          </cell>
          <cell r="J245">
            <v>200.06899999999999</v>
          </cell>
          <cell r="K245">
            <v>200.06899999999999</v>
          </cell>
          <cell r="L245">
            <v>200.06899999999999</v>
          </cell>
          <cell r="M245">
            <v>200.06899999999999</v>
          </cell>
          <cell r="N245">
            <v>200.06899999999999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1600.5519999999999</v>
          </cell>
        </row>
        <row r="246">
          <cell r="B246" t="str">
            <v>4.1.5  -  Diversas    (Transp. Qd. 1.3.)</v>
          </cell>
          <cell r="G246">
            <v>1314.6</v>
          </cell>
          <cell r="H246">
            <v>1314.6</v>
          </cell>
          <cell r="I246">
            <v>1314.6</v>
          </cell>
          <cell r="J246">
            <v>1314.6</v>
          </cell>
          <cell r="K246">
            <v>1314.6</v>
          </cell>
          <cell r="L246">
            <v>1314.6</v>
          </cell>
          <cell r="M246">
            <v>1314.6</v>
          </cell>
          <cell r="N246">
            <v>1314.6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10516.800000000001</v>
          </cell>
        </row>
        <row r="247">
          <cell r="B247" t="str">
            <v>4.1.6  -  Depreciação/Amortização    (Transp. Qd. 1.3.)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B248" t="str">
            <v>4.1.7  -  Seguros    (transp. Qd 1.3.)</v>
          </cell>
          <cell r="G248">
            <v>1100.4720778941123</v>
          </cell>
          <cell r="H248">
            <v>1117.7433901763388</v>
          </cell>
          <cell r="I248">
            <v>1135.4215800333097</v>
          </cell>
          <cell r="J248">
            <v>1153.5162326869313</v>
          </cell>
          <cell r="K248">
            <v>1172.0371591677667</v>
          </cell>
          <cell r="L248">
            <v>1190.9944016346381</v>
          </cell>
          <cell r="M248">
            <v>1210.3982388195434</v>
          </cell>
          <cell r="N248">
            <v>1230.2591916008512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9310.8422720134913</v>
          </cell>
        </row>
        <row r="249">
          <cell r="B249" t="str">
            <v xml:space="preserve">4.1.8  -  Garantias  (transp. Qd 1.3.)  </v>
          </cell>
          <cell r="G249">
            <v>135.69541473447825</v>
          </cell>
          <cell r="H249">
            <v>136.18339428214526</v>
          </cell>
          <cell r="I249">
            <v>136.68286965199621</v>
          </cell>
          <cell r="J249">
            <v>137.19411166261011</v>
          </cell>
          <cell r="K249">
            <v>137.71739751251005</v>
          </cell>
          <cell r="L249">
            <v>138.25301093046193</v>
          </cell>
          <cell r="M249">
            <v>138.80124232931391</v>
          </cell>
          <cell r="N249">
            <v>139.36238896346006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1099.8898300669757</v>
          </cell>
        </row>
        <row r="250">
          <cell r="B250" t="str">
            <v xml:space="preserve">4.1.9  -  Parc.Variável da Concessão   </v>
          </cell>
          <cell r="G250">
            <v>4445.3508207201694</v>
          </cell>
          <cell r="H250">
            <v>4550.0743953546953</v>
          </cell>
          <cell r="I250">
            <v>4657.2650479604608</v>
          </cell>
          <cell r="J250">
            <v>4766.980897960314</v>
          </cell>
          <cell r="K250">
            <v>4879.281433954462</v>
          </cell>
          <cell r="L250">
            <v>4994.227545975561</v>
          </cell>
          <cell r="M250">
            <v>5111.8815585036537</v>
          </cell>
          <cell r="N250">
            <v>5232.3072642588832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38637.368964688198</v>
          </cell>
        </row>
        <row r="251">
          <cell r="B251" t="str">
            <v xml:space="preserve">4.1.10 - Parcela Fixa da Concessão  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B252" t="str">
            <v>5 -  RESULTADO BRUTO OPERACIONAL     (3 - 4)</v>
          </cell>
          <cell r="G252">
            <v>101301.38339257514</v>
          </cell>
          <cell r="H252">
            <v>104367.733373732</v>
          </cell>
          <cell r="I252">
            <v>107506.320427745</v>
          </cell>
          <cell r="J252">
            <v>110718.8463155764</v>
          </cell>
          <cell r="K252">
            <v>114007.05288827336</v>
          </cell>
          <cell r="L252">
            <v>117372.7230314099</v>
          </cell>
          <cell r="M252">
            <v>120817.68163177845</v>
          </cell>
          <cell r="N252">
            <v>124343.79656685454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900435.53762794496</v>
          </cell>
        </row>
        <row r="253">
          <cell r="B253" t="str">
            <v>6 -  RESULTADO FINANCEIRO    (6.1)</v>
          </cell>
          <cell r="G253">
            <v>370.54472281559191</v>
          </cell>
          <cell r="H253">
            <v>379.2740153956816</v>
          </cell>
          <cell r="I253">
            <v>388.20895265037308</v>
          </cell>
          <cell r="J253">
            <v>397.35437915691057</v>
          </cell>
          <cell r="K253">
            <v>406.71525362108906</v>
          </cell>
          <cell r="L253">
            <v>416.29665156589465</v>
          </cell>
          <cell r="M253">
            <v>426.103768083484</v>
          </cell>
          <cell r="N253">
            <v>436.14192065199472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3220.6396639410195</v>
          </cell>
        </row>
        <row r="254">
          <cell r="B254" t="str">
            <v>6.1 - Receitas    (Transp. Qd. 2B)</v>
          </cell>
          <cell r="G254">
            <v>370.54472281559191</v>
          </cell>
          <cell r="H254">
            <v>379.2740153956816</v>
          </cell>
          <cell r="I254">
            <v>388.20895265037308</v>
          </cell>
          <cell r="J254">
            <v>397.35437915691057</v>
          </cell>
          <cell r="K254">
            <v>406.71525362108906</v>
          </cell>
          <cell r="L254">
            <v>416.29665156589465</v>
          </cell>
          <cell r="M254">
            <v>426.103768083484</v>
          </cell>
          <cell r="N254">
            <v>436.14192065199472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3220.6396639410195</v>
          </cell>
        </row>
        <row r="255">
          <cell r="B255" t="str">
            <v>7 -  RESULTADO OPERACIONAL    (5 + 6)</v>
          </cell>
          <cell r="G255">
            <v>101671.92811539074</v>
          </cell>
          <cell r="H255">
            <v>104747.00738912768</v>
          </cell>
          <cell r="I255">
            <v>107894.52938039537</v>
          </cell>
          <cell r="J255">
            <v>111116.20069473331</v>
          </cell>
          <cell r="K255">
            <v>114413.76814189446</v>
          </cell>
          <cell r="L255">
            <v>117789.01968297579</v>
          </cell>
          <cell r="M255">
            <v>121243.78539986194</v>
          </cell>
          <cell r="N255">
            <v>124779.93848750653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903656.17729188595</v>
          </cell>
        </row>
        <row r="256">
          <cell r="B256" t="str">
            <v>8 -  RESULTADO NÃO OPERACIONAL    (Tr. item 2, Qd. 3A)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B257" t="str">
            <v>9 -  RESULTADO ANTES CONTRIBUIÇÃO SOCIAL   (7 + 8)</v>
          </cell>
          <cell r="G257">
            <v>101671.92811539074</v>
          </cell>
          <cell r="H257">
            <v>104747.00738912768</v>
          </cell>
          <cell r="I257">
            <v>107894.52938039537</v>
          </cell>
          <cell r="J257">
            <v>111116.20069473331</v>
          </cell>
          <cell r="K257">
            <v>114413.76814189446</v>
          </cell>
          <cell r="L257">
            <v>117789.01968297579</v>
          </cell>
          <cell r="M257">
            <v>121243.78539986194</v>
          </cell>
          <cell r="N257">
            <v>124779.93848750653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903656.17729188595</v>
          </cell>
        </row>
        <row r="258">
          <cell r="B258" t="str">
            <v>10- CONTRIBUIÇÃO SOCIAL (Legislação vigente)</v>
          </cell>
          <cell r="G258">
            <v>8133.7542492312587</v>
          </cell>
          <cell r="H258">
            <v>8379.7605911302144</v>
          </cell>
          <cell r="I258">
            <v>8631.56235043163</v>
          </cell>
          <cell r="J258">
            <v>8889.2960555786649</v>
          </cell>
          <cell r="K258">
            <v>9153.1014513515565</v>
          </cell>
          <cell r="L258">
            <v>9423.121574638064</v>
          </cell>
          <cell r="M258">
            <v>9699.5028319889552</v>
          </cell>
          <cell r="N258">
            <v>9982.3950790005219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72292.494183350864</v>
          </cell>
        </row>
        <row r="259">
          <cell r="B259" t="str">
            <v>11- RESULTADO ANTES IMPOSTO DE RENDA    (9 - 10)</v>
          </cell>
          <cell r="G259">
            <v>93538.173866159472</v>
          </cell>
          <cell r="H259">
            <v>96367.246797997475</v>
          </cell>
          <cell r="I259">
            <v>99262.967029963736</v>
          </cell>
          <cell r="J259">
            <v>102226.90463915464</v>
          </cell>
          <cell r="K259">
            <v>105260.6666905429</v>
          </cell>
          <cell r="L259">
            <v>108365.89810833773</v>
          </cell>
          <cell r="M259">
            <v>111544.28256787299</v>
          </cell>
          <cell r="N259">
            <v>114797.54340850601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831363.68310853513</v>
          </cell>
        </row>
        <row r="260">
          <cell r="B260" t="str">
            <v>12- IMPOSTO DE RENDA (Legislação vigente)</v>
          </cell>
          <cell r="G260">
            <v>25393.982028847684</v>
          </cell>
          <cell r="H260">
            <v>26162.751847281921</v>
          </cell>
          <cell r="I260">
            <v>26949.632345098842</v>
          </cell>
          <cell r="J260">
            <v>27755.050173683332</v>
          </cell>
          <cell r="K260">
            <v>28579.442035473614</v>
          </cell>
          <cell r="L260">
            <v>29423.254920743944</v>
          </cell>
          <cell r="M260">
            <v>30286.946349965485</v>
          </cell>
          <cell r="N260">
            <v>31170.984621876632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225722.04432297149</v>
          </cell>
        </row>
        <row r="261">
          <cell r="B261" t="str">
            <v>13- RESULTADO DE EXERCÍCIO    (11 - 12)</v>
          </cell>
          <cell r="G261">
            <v>68144.191837311781</v>
          </cell>
          <cell r="H261">
            <v>70204.494950715554</v>
          </cell>
          <cell r="I261">
            <v>72313.334684864894</v>
          </cell>
          <cell r="J261">
            <v>74471.854465471319</v>
          </cell>
          <cell r="K261">
            <v>76681.224655069294</v>
          </cell>
          <cell r="L261">
            <v>78942.643187593785</v>
          </cell>
          <cell r="M261">
            <v>81257.336217907505</v>
          </cell>
          <cell r="N261">
            <v>83626.558786629379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605641.63878556364</v>
          </cell>
        </row>
        <row r="262">
          <cell r="B262" t="str">
            <v>Obs.: este demonstrativo de resultados retrata a extensão necessaria para o reestabelecimento do equilibrio do contrato original</v>
          </cell>
        </row>
        <row r="264">
          <cell r="B264" t="str">
            <v>FLUXO DE CAIXA COM FATORES DE DESEQUILIBRIO NO PERIODO CONTRATUAL (MIlhares de Reais)</v>
          </cell>
        </row>
        <row r="266">
          <cell r="B266" t="str">
            <v>DISCRIMINAÇÃO</v>
          </cell>
          <cell r="G266">
            <v>1</v>
          </cell>
          <cell r="H266">
            <v>2</v>
          </cell>
          <cell r="I266">
            <v>3</v>
          </cell>
          <cell r="J266">
            <v>4</v>
          </cell>
          <cell r="K266">
            <v>5</v>
          </cell>
          <cell r="L266">
            <v>6</v>
          </cell>
          <cell r="M266">
            <v>7</v>
          </cell>
          <cell r="N266">
            <v>8</v>
          </cell>
          <cell r="O266">
            <v>9</v>
          </cell>
          <cell r="P266">
            <v>10</v>
          </cell>
          <cell r="Q266">
            <v>11</v>
          </cell>
          <cell r="R266">
            <v>12</v>
          </cell>
          <cell r="S266">
            <v>13</v>
          </cell>
          <cell r="T266">
            <v>14</v>
          </cell>
          <cell r="U266">
            <v>15</v>
          </cell>
          <cell r="V266">
            <v>16</v>
          </cell>
          <cell r="W266">
            <v>17</v>
          </cell>
          <cell r="X266">
            <v>18</v>
          </cell>
          <cell r="Y266">
            <v>19</v>
          </cell>
          <cell r="Z266">
            <v>20</v>
          </cell>
          <cell r="AA266" t="str">
            <v>TOTAL</v>
          </cell>
        </row>
        <row r="267">
          <cell r="B267" t="str">
            <v xml:space="preserve">1.  INGRESSOS     (1.1.) </v>
          </cell>
          <cell r="G267">
            <v>43088.966884621434</v>
          </cell>
          <cell r="H267">
            <v>73582.626867115832</v>
          </cell>
          <cell r="I267">
            <v>83699.568576898848</v>
          </cell>
          <cell r="J267">
            <v>85823.517403499311</v>
          </cell>
          <cell r="K267">
            <v>91375.455946962902</v>
          </cell>
          <cell r="L267">
            <v>95839.787097229142</v>
          </cell>
          <cell r="M267">
            <v>99000.897523337437</v>
          </cell>
          <cell r="N267">
            <v>102264.43319351919</v>
          </cell>
          <cell r="O267">
            <v>105389.0956589994</v>
          </cell>
          <cell r="P267">
            <v>108608.42216529221</v>
          </cell>
          <cell r="Q267">
            <v>111927.66764355914</v>
          </cell>
          <cell r="R267">
            <v>115347.71747100454</v>
          </cell>
          <cell r="S267">
            <v>118874.67606829479</v>
          </cell>
          <cell r="T267">
            <v>121914.77703626605</v>
          </cell>
          <cell r="U267">
            <v>125034.06397465819</v>
          </cell>
          <cell r="V267">
            <v>128231.87800068523</v>
          </cell>
          <cell r="W267">
            <v>134503.13029036773</v>
          </cell>
          <cell r="X267">
            <v>137953.33998890733</v>
          </cell>
          <cell r="Y267">
            <v>141494.02549053985</v>
          </cell>
          <cell r="Z267">
            <v>167047.6217169594</v>
          </cell>
          <cell r="AA267">
            <v>2191001.6689987178</v>
          </cell>
        </row>
        <row r="268">
          <cell r="B268" t="str">
            <v>1.1.  RECEITAS     (1.1.1.+ ... + 1.1.4)</v>
          </cell>
          <cell r="G268">
            <v>43088.966884621434</v>
          </cell>
          <cell r="H268">
            <v>73582.626867115832</v>
          </cell>
          <cell r="I268">
            <v>83699.568576898848</v>
          </cell>
          <cell r="J268">
            <v>85823.517403499311</v>
          </cell>
          <cell r="K268">
            <v>91375.455946962902</v>
          </cell>
          <cell r="L268">
            <v>95839.787097229142</v>
          </cell>
          <cell r="M268">
            <v>99000.897523337437</v>
          </cell>
          <cell r="N268">
            <v>102264.43319351919</v>
          </cell>
          <cell r="O268">
            <v>105389.0956589994</v>
          </cell>
          <cell r="P268">
            <v>108608.42216529221</v>
          </cell>
          <cell r="Q268">
            <v>111927.66764355914</v>
          </cell>
          <cell r="R268">
            <v>115347.71747100454</v>
          </cell>
          <cell r="S268">
            <v>118874.67606829479</v>
          </cell>
          <cell r="T268">
            <v>121914.77703626605</v>
          </cell>
          <cell r="U268">
            <v>125034.06397465819</v>
          </cell>
          <cell r="V268">
            <v>128231.87800068523</v>
          </cell>
          <cell r="W268">
            <v>134503.13029036773</v>
          </cell>
          <cell r="X268">
            <v>137953.33998890733</v>
          </cell>
          <cell r="Y268">
            <v>141494.02549053985</v>
          </cell>
          <cell r="Z268">
            <v>167047.6217169594</v>
          </cell>
          <cell r="AA268">
            <v>2191001.6689987178</v>
          </cell>
        </row>
        <row r="269">
          <cell r="B269" t="str">
            <v>1.1.1   Receitas de Pedágio</v>
          </cell>
          <cell r="G269">
            <v>42918.728907355711</v>
          </cell>
          <cell r="H269">
            <v>73335.170396858215</v>
          </cell>
          <cell r="I269">
            <v>83426.752991392408</v>
          </cell>
          <cell r="J269">
            <v>85537.598368012274</v>
          </cell>
          <cell r="K269">
            <v>91082.636147123616</v>
          </cell>
          <cell r="L269">
            <v>95533.540290929421</v>
          </cell>
          <cell r="M269">
            <v>98685.974208082524</v>
          </cell>
          <cell r="N269">
            <v>101941.83161754541</v>
          </cell>
          <cell r="O269">
            <v>105057.01460156949</v>
          </cell>
          <cell r="P269">
            <v>108267.90676077316</v>
          </cell>
          <cell r="Q269">
            <v>111577.52540238072</v>
          </cell>
          <cell r="R269">
            <v>114988.91461844981</v>
          </cell>
          <cell r="S269">
            <v>118505.17050140261</v>
          </cell>
          <cell r="T269">
            <v>121537.06426355509</v>
          </cell>
          <cell r="U269">
            <v>124647.19282163159</v>
          </cell>
          <cell r="V269">
            <v>127837.48928332981</v>
          </cell>
          <cell r="W269">
            <v>134091.92357437478</v>
          </cell>
          <cell r="X269">
            <v>137532.44142815459</v>
          </cell>
          <cell r="Y269">
            <v>141062.02947148957</v>
          </cell>
          <cell r="Z269">
            <v>144682.95370968524</v>
          </cell>
          <cell r="AA269">
            <v>2162249.8593640961</v>
          </cell>
        </row>
        <row r="270">
          <cell r="B270" t="str">
            <v>1.1.2   Outras Receitas Operacionais</v>
          </cell>
          <cell r="G270">
            <v>63.049761711866722</v>
          </cell>
          <cell r="H270">
            <v>64.353557256218977</v>
          </cell>
          <cell r="I270">
            <v>64.34870100931677</v>
          </cell>
          <cell r="J270">
            <v>65.3545202039533</v>
          </cell>
          <cell r="K270">
            <v>65.053206513898246</v>
          </cell>
          <cell r="L270">
            <v>67.047966641394993</v>
          </cell>
          <cell r="M270">
            <v>68.050877703281188</v>
          </cell>
          <cell r="N270">
            <v>68.049494683656008</v>
          </cell>
          <cell r="O270">
            <v>69.048529232991157</v>
          </cell>
          <cell r="P270">
            <v>70.050639488573665</v>
          </cell>
          <cell r="Q270">
            <v>71.048430984952105</v>
          </cell>
          <cell r="R270">
            <v>71.04807366784533</v>
          </cell>
          <cell r="S270">
            <v>73.052633788308</v>
          </cell>
          <cell r="T270">
            <v>74.050112325112437</v>
          </cell>
          <cell r="U270">
            <v>75.05066916697686</v>
          </cell>
          <cell r="V270">
            <v>75.047485687884489</v>
          </cell>
          <cell r="W270">
            <v>76.046904207509684</v>
          </cell>
          <cell r="X270">
            <v>77.049957192066216</v>
          </cell>
          <cell r="Y270">
            <v>79.450946682244435</v>
          </cell>
          <cell r="Z270">
            <v>79.048297917362731</v>
          </cell>
          <cell r="AA270">
            <v>1415.3007660654132</v>
          </cell>
        </row>
        <row r="271">
          <cell r="B271" t="str">
            <v>1.1.3   Receitas Não Operacionais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21923.624831272969</v>
          </cell>
          <cell r="AA271">
            <v>21923.624831272969</v>
          </cell>
        </row>
        <row r="272">
          <cell r="B272" t="str">
            <v xml:space="preserve">1.1.4   Receitas Financeiras </v>
          </cell>
          <cell r="G272">
            <v>107.18821555385382</v>
          </cell>
          <cell r="H272">
            <v>183.10291300138854</v>
          </cell>
          <cell r="I272">
            <v>208.46688449711459</v>
          </cell>
          <cell r="J272">
            <v>220.56451528308182</v>
          </cell>
          <cell r="K272">
            <v>227.76659332539296</v>
          </cell>
          <cell r="L272">
            <v>239.19883965833188</v>
          </cell>
          <cell r="M272">
            <v>246.87243755162834</v>
          </cell>
          <cell r="N272">
            <v>254.55208129012647</v>
          </cell>
          <cell r="O272">
            <v>263.03252819691238</v>
          </cell>
          <cell r="P272">
            <v>270.4647650304816</v>
          </cell>
          <cell r="Q272">
            <v>279.09381019346398</v>
          </cell>
          <cell r="R272">
            <v>287.75477888688692</v>
          </cell>
          <cell r="S272">
            <v>296.4529331038799</v>
          </cell>
          <cell r="T272">
            <v>303.66266038584894</v>
          </cell>
          <cell r="U272">
            <v>311.82048385962611</v>
          </cell>
          <cell r="V272">
            <v>319.34123166753585</v>
          </cell>
          <cell r="W272">
            <v>335.15981178545013</v>
          </cell>
          <cell r="X272">
            <v>343.84860356066372</v>
          </cell>
          <cell r="Y272">
            <v>352.54507236802482</v>
          </cell>
          <cell r="Z272">
            <v>361.99487808384293</v>
          </cell>
          <cell r="AA272">
            <v>5412.8840372835366</v>
          </cell>
        </row>
        <row r="273">
          <cell r="B273" t="str">
            <v>2.  DESEMBOLSOS     (2.1.+ ... + 2.4)</v>
          </cell>
          <cell r="G273">
            <v>91254.217153245845</v>
          </cell>
          <cell r="H273">
            <v>102243.47483344002</v>
          </cell>
          <cell r="I273">
            <v>84625.954975455563</v>
          </cell>
          <cell r="J273">
            <v>93477.226710576579</v>
          </cell>
          <cell r="K273">
            <v>84051.118053250801</v>
          </cell>
          <cell r="L273">
            <v>100561.19529772403</v>
          </cell>
          <cell r="M273">
            <v>74847.456728803372</v>
          </cell>
          <cell r="N273">
            <v>67790.647864349405</v>
          </cell>
          <cell r="O273">
            <v>71648.547238861851</v>
          </cell>
          <cell r="P273">
            <v>75669.034285147485</v>
          </cell>
          <cell r="Q273">
            <v>81868.136516425278</v>
          </cell>
          <cell r="R273">
            <v>76726.245153169788</v>
          </cell>
          <cell r="S273">
            <v>65485.482831623158</v>
          </cell>
          <cell r="T273">
            <v>73426.222525170087</v>
          </cell>
          <cell r="U273">
            <v>83750.594015795126</v>
          </cell>
          <cell r="V273">
            <v>89672.458832467426</v>
          </cell>
          <cell r="W273">
            <v>85693.450516209399</v>
          </cell>
          <cell r="X273">
            <v>106289.98475024488</v>
          </cell>
          <cell r="Y273">
            <v>93799.556108415607</v>
          </cell>
          <cell r="Z273">
            <v>89336.412226502463</v>
          </cell>
          <cell r="AA273">
            <v>1692217.4166168782</v>
          </cell>
        </row>
        <row r="274">
          <cell r="B274" t="str">
            <v>2.1.  OPERACIONAIS     (2.1.1.+ ... + 2.1.8)</v>
          </cell>
          <cell r="G274">
            <v>24347.647095169752</v>
          </cell>
          <cell r="H274">
            <v>30094.855958671891</v>
          </cell>
          <cell r="I274">
            <v>32902.998130792846</v>
          </cell>
          <cell r="J274">
            <v>36310.941579728198</v>
          </cell>
          <cell r="K274">
            <v>37824.673138365208</v>
          </cell>
          <cell r="L274">
            <v>37388.176279338186</v>
          </cell>
          <cell r="M274">
            <v>37453.671364680646</v>
          </cell>
          <cell r="N274">
            <v>37709.030337503937</v>
          </cell>
          <cell r="O274">
            <v>38072.88343738464</v>
          </cell>
          <cell r="P274">
            <v>38379.807846248958</v>
          </cell>
          <cell r="Q274">
            <v>38587.147243320236</v>
          </cell>
          <cell r="R274">
            <v>38950.690227774474</v>
          </cell>
          <cell r="S274">
            <v>39281.832436432611</v>
          </cell>
          <cell r="T274">
            <v>39490.963986081784</v>
          </cell>
          <cell r="U274">
            <v>39964.274292494934</v>
          </cell>
          <cell r="V274">
            <v>40442.387793079281</v>
          </cell>
          <cell r="W274">
            <v>41241.36489525863</v>
          </cell>
          <cell r="X274">
            <v>41808.056971031059</v>
          </cell>
          <cell r="Y274">
            <v>42409.166329827458</v>
          </cell>
          <cell r="Z274">
            <v>42821.139140475527</v>
          </cell>
          <cell r="AA274">
            <v>755481.70848366024</v>
          </cell>
        </row>
        <row r="275">
          <cell r="B275" t="str">
            <v xml:space="preserve">2.1.1.  Pessoal / Administradores   </v>
          </cell>
          <cell r="G275">
            <v>11582.927556627623</v>
          </cell>
          <cell r="H275">
            <v>18033.817784754669</v>
          </cell>
          <cell r="I275">
            <v>18835.696414853173</v>
          </cell>
          <cell r="J275">
            <v>18979.733588298932</v>
          </cell>
          <cell r="K275">
            <v>18979.733588298932</v>
          </cell>
          <cell r="L275">
            <v>18979.733588298932</v>
          </cell>
          <cell r="M275">
            <v>18806.174367121308</v>
          </cell>
          <cell r="N275">
            <v>18806.174367121308</v>
          </cell>
          <cell r="O275">
            <v>18835.696414853173</v>
          </cell>
          <cell r="P275">
            <v>18806.174367121308</v>
          </cell>
          <cell r="Q275">
            <v>18806.174367121308</v>
          </cell>
          <cell r="R275">
            <v>18806.174367121308</v>
          </cell>
          <cell r="S275">
            <v>18806.174367121308</v>
          </cell>
          <cell r="T275">
            <v>18806.174367121308</v>
          </cell>
          <cell r="U275">
            <v>18806.174367121308</v>
          </cell>
          <cell r="V275">
            <v>18835.696414853173</v>
          </cell>
          <cell r="W275">
            <v>18979.972660132818</v>
          </cell>
          <cell r="X275">
            <v>18979.733588298932</v>
          </cell>
          <cell r="Y275">
            <v>18979.733588298932</v>
          </cell>
          <cell r="Z275">
            <v>18979.733588298932</v>
          </cell>
          <cell r="AA275">
            <v>369431.60371283873</v>
          </cell>
        </row>
        <row r="276">
          <cell r="B276" t="str">
            <v xml:space="preserve">2.1.2.  Conservação de Rotina  </v>
          </cell>
          <cell r="G276">
            <v>7153.0949996909385</v>
          </cell>
          <cell r="H276">
            <v>5137.2138388968506</v>
          </cell>
          <cell r="I276">
            <v>5377.9101341428177</v>
          </cell>
          <cell r="J276">
            <v>5676.0140672236303</v>
          </cell>
          <cell r="K276">
            <v>5770.1339395313244</v>
          </cell>
          <cell r="L276">
            <v>5920.9967754238587</v>
          </cell>
          <cell r="M276">
            <v>5923.6655754238591</v>
          </cell>
          <cell r="N276">
            <v>5926.3343754238576</v>
          </cell>
          <cell r="O276">
            <v>5929.0031754238589</v>
          </cell>
          <cell r="P276">
            <v>5933.0063754238581</v>
          </cell>
          <cell r="Q276">
            <v>5922.7089733046587</v>
          </cell>
          <cell r="R276">
            <v>5925.3777733046581</v>
          </cell>
          <cell r="S276">
            <v>5940.8687446238582</v>
          </cell>
          <cell r="T276">
            <v>5943.458986721299</v>
          </cell>
          <cell r="U276">
            <v>5999.0331279285474</v>
          </cell>
          <cell r="V276">
            <v>6145.8426453658431</v>
          </cell>
          <cell r="W276">
            <v>6293.1229900917788</v>
          </cell>
          <cell r="X276">
            <v>6299.1582718464961</v>
          </cell>
          <cell r="Y276">
            <v>6562.9695093010187</v>
          </cell>
          <cell r="Z276">
            <v>6812.7863690472386</v>
          </cell>
          <cell r="AA276">
            <v>120592.70064814026</v>
          </cell>
        </row>
        <row r="277">
          <cell r="B277" t="str">
            <v xml:space="preserve">2.1.3.  Consumo   </v>
          </cell>
          <cell r="G277">
            <v>573.52042637185912</v>
          </cell>
          <cell r="H277">
            <v>1000.1984702424224</v>
          </cell>
          <cell r="I277">
            <v>1063.363142658214</v>
          </cell>
          <cell r="J277">
            <v>1070.4871072391923</v>
          </cell>
          <cell r="K277">
            <v>1070.4871072391923</v>
          </cell>
          <cell r="L277">
            <v>1070.4871072391923</v>
          </cell>
          <cell r="M277">
            <v>1061.9384195958114</v>
          </cell>
          <cell r="N277">
            <v>1061.9384195958114</v>
          </cell>
          <cell r="O277">
            <v>1063.363142658214</v>
          </cell>
          <cell r="P277">
            <v>1061.9384195958114</v>
          </cell>
          <cell r="Q277">
            <v>1061.9384195958114</v>
          </cell>
          <cell r="R277">
            <v>1062.2926549056228</v>
          </cell>
          <cell r="S277">
            <v>1062.2926549056228</v>
          </cell>
          <cell r="T277">
            <v>1062.2926549056228</v>
          </cell>
          <cell r="U277">
            <v>1062.2926549056228</v>
          </cell>
          <cell r="V277">
            <v>1063.7174592493147</v>
          </cell>
          <cell r="W277">
            <v>1070.8418276591092</v>
          </cell>
          <cell r="X277">
            <v>1070.8418276591092</v>
          </cell>
          <cell r="Y277">
            <v>1070.8418276591092</v>
          </cell>
          <cell r="Z277">
            <v>1070.8418276591092</v>
          </cell>
          <cell r="AA277">
            <v>20755.915571539779</v>
          </cell>
        </row>
        <row r="278">
          <cell r="B278" t="str">
            <v>2.1.4.  Transportes</v>
          </cell>
          <cell r="G278">
            <v>113.2325</v>
          </cell>
          <cell r="H278">
            <v>190.96999999999997</v>
          </cell>
          <cell r="I278">
            <v>200.06899999999999</v>
          </cell>
          <cell r="J278">
            <v>200.06899999999999</v>
          </cell>
          <cell r="K278">
            <v>200.06899999999999</v>
          </cell>
          <cell r="L278">
            <v>200.06899999999999</v>
          </cell>
          <cell r="M278">
            <v>200.06899999999999</v>
          </cell>
          <cell r="N278">
            <v>200.06899999999999</v>
          </cell>
          <cell r="O278">
            <v>200.06899999999999</v>
          </cell>
          <cell r="P278">
            <v>200.06899999999999</v>
          </cell>
          <cell r="Q278">
            <v>200.06899999999999</v>
          </cell>
          <cell r="R278">
            <v>200.06899999999999</v>
          </cell>
          <cell r="S278">
            <v>200.06899999999999</v>
          </cell>
          <cell r="T278">
            <v>200.06899999999999</v>
          </cell>
          <cell r="U278">
            <v>200.06899999999999</v>
          </cell>
          <cell r="V278">
            <v>200.06899999999999</v>
          </cell>
          <cell r="W278">
            <v>200.06899999999999</v>
          </cell>
          <cell r="X278">
            <v>200.06899999999999</v>
          </cell>
          <cell r="Y278">
            <v>200.06899999999999</v>
          </cell>
          <cell r="Z278">
            <v>200.06899999999999</v>
          </cell>
          <cell r="AA278">
            <v>3905.4444999999996</v>
          </cell>
        </row>
        <row r="279">
          <cell r="B279" t="str">
            <v>2.1.5.  Diversas</v>
          </cell>
          <cell r="G279">
            <v>1240.2</v>
          </cell>
          <cell r="H279">
            <v>1314.6</v>
          </cell>
          <cell r="I279">
            <v>1314.6</v>
          </cell>
          <cell r="J279">
            <v>1314.6</v>
          </cell>
          <cell r="K279">
            <v>1314.6</v>
          </cell>
          <cell r="L279">
            <v>1314.6</v>
          </cell>
          <cell r="M279">
            <v>1314.6</v>
          </cell>
          <cell r="N279">
            <v>1314.6</v>
          </cell>
          <cell r="O279">
            <v>1314.6</v>
          </cell>
          <cell r="P279">
            <v>1314.6</v>
          </cell>
          <cell r="Q279">
            <v>1314.6</v>
          </cell>
          <cell r="R279">
            <v>1314.6</v>
          </cell>
          <cell r="S279">
            <v>1314.6</v>
          </cell>
          <cell r="T279">
            <v>1314.6</v>
          </cell>
          <cell r="U279">
            <v>1314.6</v>
          </cell>
          <cell r="V279">
            <v>1314.6</v>
          </cell>
          <cell r="W279">
            <v>1314.6</v>
          </cell>
          <cell r="X279">
            <v>1314.6</v>
          </cell>
          <cell r="Y279">
            <v>1314.6</v>
          </cell>
          <cell r="Z279">
            <v>1314.6</v>
          </cell>
          <cell r="AA279">
            <v>26217.599999999991</v>
          </cell>
        </row>
        <row r="280">
          <cell r="B280" t="str">
            <v>2.1.6.  Tributos s/ Faturamento</v>
          </cell>
          <cell r="G280">
            <v>1719.4501921364872</v>
          </cell>
          <cell r="H280">
            <v>2686.962626377926</v>
          </cell>
          <cell r="I280">
            <v>4265.6040472315526</v>
          </cell>
          <cell r="J280">
            <v>7204.7790777332639</v>
          </cell>
          <cell r="K280">
            <v>8868.8938706406389</v>
          </cell>
          <cell r="L280">
            <v>8279.7051848417213</v>
          </cell>
          <cell r="M280">
            <v>8552.8032441933592</v>
          </cell>
          <cell r="N280">
            <v>8834.8363280710473</v>
          </cell>
          <cell r="O280">
            <v>9104.7091493719981</v>
          </cell>
          <cell r="P280">
            <v>9382.8745490423116</v>
          </cell>
          <cell r="Q280">
            <v>9669.5901808841991</v>
          </cell>
          <cell r="R280">
            <v>9965.0937946432459</v>
          </cell>
          <cell r="S280">
            <v>10269.73613509079</v>
          </cell>
          <cell r="T280">
            <v>10532.402552513489</v>
          </cell>
          <cell r="U280">
            <v>10801.844476499999</v>
          </cell>
          <cell r="V280">
            <v>11078.208684051984</v>
          </cell>
          <cell r="W280">
            <v>11619.969948626238</v>
          </cell>
          <cell r="X280">
            <v>11918.032264941026</v>
          </cell>
          <cell r="Y280">
            <v>12223.844291621683</v>
          </cell>
          <cell r="Z280">
            <v>12537.494323561841</v>
          </cell>
          <cell r="AA280">
            <v>179516.83492207481</v>
          </cell>
        </row>
        <row r="281">
          <cell r="B281" t="str">
            <v>2.1.7.  Seguros</v>
          </cell>
          <cell r="G281">
            <v>1572.2555341605957</v>
          </cell>
          <cell r="H281">
            <v>1357.2721863986244</v>
          </cell>
          <cell r="I281">
            <v>1484.145354189925</v>
          </cell>
          <cell r="J281">
            <v>1515.0740713628129</v>
          </cell>
          <cell r="K281">
            <v>1280.8352708394443</v>
          </cell>
          <cell r="L281">
            <v>1288.4964834817656</v>
          </cell>
          <cell r="M281">
            <v>1265.9150702698328</v>
          </cell>
          <cell r="N281">
            <v>1240.0237973062001</v>
          </cell>
          <cell r="O281">
            <v>1303.8052461122193</v>
          </cell>
          <cell r="P281">
            <v>1363.4311866533642</v>
          </cell>
          <cell r="Q281">
            <v>1298.5233789601659</v>
          </cell>
          <cell r="R281">
            <v>1369.6659178319169</v>
          </cell>
          <cell r="S281">
            <v>1385.4114292480403</v>
          </cell>
          <cell r="T281">
            <v>1333.3373709021025</v>
          </cell>
          <cell r="U281">
            <v>1485.8900122593996</v>
          </cell>
          <cell r="V281">
            <v>1516.6285532116285</v>
          </cell>
          <cell r="W281">
            <v>1481.7743987279027</v>
          </cell>
          <cell r="X281">
            <v>1748.8042314456668</v>
          </cell>
          <cell r="Y281">
            <v>1790.3355609259681</v>
          </cell>
          <cell r="Z281">
            <v>1649.00088437818</v>
          </cell>
          <cell r="AA281">
            <v>28730.625938665751</v>
          </cell>
        </row>
        <row r="282">
          <cell r="B282" t="str">
            <v xml:space="preserve">2.1.8.  Garantias </v>
          </cell>
          <cell r="G282">
            <v>392.96588618225434</v>
          </cell>
          <cell r="H282">
            <v>373.8210520013962</v>
          </cell>
          <cell r="I282">
            <v>361.61003771716526</v>
          </cell>
          <cell r="J282">
            <v>350.18466787036959</v>
          </cell>
          <cell r="K282">
            <v>339.92036181568318</v>
          </cell>
          <cell r="L282">
            <v>334.08814005272069</v>
          </cell>
          <cell r="M282">
            <v>328.50568807647818</v>
          </cell>
          <cell r="N282">
            <v>325.0540499857126</v>
          </cell>
          <cell r="O282">
            <v>321.63730896517745</v>
          </cell>
          <cell r="P282">
            <v>317.71394841231114</v>
          </cell>
          <cell r="Q282">
            <v>313.54292345409914</v>
          </cell>
          <cell r="R282">
            <v>307.41671996772089</v>
          </cell>
          <cell r="S282">
            <v>302.68010544299455</v>
          </cell>
          <cell r="T282">
            <v>298.62905391796221</v>
          </cell>
          <cell r="U282">
            <v>294.37065378005843</v>
          </cell>
          <cell r="V282">
            <v>287.62503634733855</v>
          </cell>
          <cell r="W282">
            <v>281.01407002078753</v>
          </cell>
          <cell r="X282">
            <v>276.81778683982918</v>
          </cell>
          <cell r="Y282">
            <v>266.7725520207444</v>
          </cell>
          <cell r="Z282">
            <v>256.61314753022089</v>
          </cell>
          <cell r="AA282">
            <v>6330.9831904010234</v>
          </cell>
        </row>
        <row r="283">
          <cell r="B283" t="str">
            <v>2.2.  INVESTIMENTOS / IMOBILIZADO     (2.2.1.+ ... + 2.2.7)</v>
          </cell>
          <cell r="G283">
            <v>58820.317813477945</v>
          </cell>
          <cell r="H283">
            <v>57372.207274586937</v>
          </cell>
          <cell r="I283">
            <v>34990.902403079352</v>
          </cell>
          <cell r="J283">
            <v>41626.544786692248</v>
          </cell>
          <cell r="K283">
            <v>29901.524437203549</v>
          </cell>
          <cell r="L283">
            <v>46083.561383161999</v>
          </cell>
          <cell r="M283">
            <v>19610.847183646511</v>
          </cell>
          <cell r="N283">
            <v>11545.33348268901</v>
          </cell>
          <cell r="O283">
            <v>14472.411592174998</v>
          </cell>
          <cell r="P283">
            <v>17668.629712384998</v>
          </cell>
          <cell r="Q283">
            <v>23020.702744690003</v>
          </cell>
          <cell r="R283">
            <v>17059.751656927499</v>
          </cell>
          <cell r="S283">
            <v>4451.8266102690814</v>
          </cell>
          <cell r="T283">
            <v>11777.105469943714</v>
          </cell>
          <cell r="U283">
            <v>21689.290929194307</v>
          </cell>
          <cell r="V283">
            <v>27858.16673534616</v>
          </cell>
          <cell r="W283">
            <v>22674.176670922719</v>
          </cell>
          <cell r="X283">
            <v>46756.312904435406</v>
          </cell>
          <cell r="Y283">
            <v>38829.104819892571</v>
          </cell>
          <cell r="Z283">
            <v>40307.504986312422</v>
          </cell>
          <cell r="AA283">
            <v>586516.22359703144</v>
          </cell>
        </row>
        <row r="284">
          <cell r="B284" t="str">
            <v xml:space="preserve">2.2.1.  Ampliação Principal </v>
          </cell>
          <cell r="G284">
            <v>139.57170173629888</v>
          </cell>
          <cell r="H284">
            <v>3925.3289314421459</v>
          </cell>
          <cell r="I284">
            <v>15852.781442682048</v>
          </cell>
          <cell r="J284">
            <v>7285.5844475867361</v>
          </cell>
          <cell r="K284">
            <v>6228.99</v>
          </cell>
          <cell r="L284">
            <v>11525.29</v>
          </cell>
          <cell r="M284">
            <v>1486.0099999999998</v>
          </cell>
          <cell r="N284">
            <v>1519.27</v>
          </cell>
          <cell r="O284">
            <v>676.02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407.30792329446626</v>
          </cell>
          <cell r="U284">
            <v>10797.895001080477</v>
          </cell>
          <cell r="V284">
            <v>15374.074674208165</v>
          </cell>
          <cell r="W284">
            <v>572.52219241338832</v>
          </cell>
          <cell r="X284">
            <v>14536.396194856145</v>
          </cell>
          <cell r="Y284">
            <v>14132.754002442754</v>
          </cell>
          <cell r="Z284">
            <v>80.84</v>
          </cell>
          <cell r="AA284">
            <v>104540.63651174263</v>
          </cell>
        </row>
        <row r="285">
          <cell r="B285" t="str">
            <v>2.2.2.  Demais Obras de Ampliação/Melhoramentos</v>
          </cell>
          <cell r="G285">
            <v>26231.075322973971</v>
          </cell>
          <cell r="H285">
            <v>26407.496808143111</v>
          </cell>
          <cell r="I285">
            <v>4093.8603717148026</v>
          </cell>
          <cell r="J285">
            <v>7133.7698352005109</v>
          </cell>
          <cell r="K285">
            <v>5967.0598690210472</v>
          </cell>
          <cell r="L285">
            <v>15426.69</v>
          </cell>
          <cell r="M285">
            <v>7064.92</v>
          </cell>
          <cell r="N285">
            <v>2144.27</v>
          </cell>
          <cell r="O285">
            <v>3369.36</v>
          </cell>
          <cell r="P285">
            <v>2088.8899999999994</v>
          </cell>
          <cell r="Q285">
            <v>4105.0200000000004</v>
          </cell>
          <cell r="R285">
            <v>1617.34</v>
          </cell>
          <cell r="S285">
            <v>486.2204011990803</v>
          </cell>
          <cell r="T285">
            <v>3308.2314089292468</v>
          </cell>
          <cell r="U285">
            <v>4138.2802000161528</v>
          </cell>
          <cell r="V285">
            <v>2710.8775835053184</v>
          </cell>
          <cell r="W285">
            <v>1160.2837958443288</v>
          </cell>
          <cell r="X285">
            <v>10813.309158264265</v>
          </cell>
          <cell r="Y285">
            <v>11871.160090029814</v>
          </cell>
          <cell r="Z285">
            <v>535.7594073774244</v>
          </cell>
          <cell r="AA285">
            <v>140673.87425221907</v>
          </cell>
        </row>
        <row r="286">
          <cell r="B286" t="str">
            <v xml:space="preserve">2.2.3.  Equipamentos, Veiculos e Sist. Controle </v>
          </cell>
          <cell r="G286">
            <v>10381.555</v>
          </cell>
          <cell r="H286">
            <v>1359.92</v>
          </cell>
          <cell r="I286">
            <v>378</v>
          </cell>
          <cell r="J286">
            <v>11066.2</v>
          </cell>
          <cell r="K286">
            <v>7249</v>
          </cell>
          <cell r="L286">
            <v>3348.6550000000002</v>
          </cell>
          <cell r="M286">
            <v>204.92000000000002</v>
          </cell>
          <cell r="N286">
            <v>1387.2500000000002</v>
          </cell>
          <cell r="O286">
            <v>820</v>
          </cell>
          <cell r="P286">
            <v>793</v>
          </cell>
          <cell r="Q286">
            <v>9491.9450000000015</v>
          </cell>
          <cell r="R286">
            <v>499.77</v>
          </cell>
          <cell r="S286">
            <v>616.90000000000032</v>
          </cell>
          <cell r="T286">
            <v>100.25</v>
          </cell>
          <cell r="U286">
            <v>3142.1500000000005</v>
          </cell>
          <cell r="V286">
            <v>2916.08</v>
          </cell>
          <cell r="W286">
            <v>4310.32</v>
          </cell>
          <cell r="X286">
            <v>822.25</v>
          </cell>
          <cell r="Y286">
            <v>1414.4</v>
          </cell>
          <cell r="Z286">
            <v>11165.105</v>
          </cell>
          <cell r="AA286">
            <v>71467.67</v>
          </cell>
        </row>
        <row r="287">
          <cell r="B287" t="str">
            <v>2.2.4.  Desapropriações</v>
          </cell>
          <cell r="G287">
            <v>803.99</v>
          </cell>
          <cell r="H287">
            <v>10777.37</v>
          </cell>
          <cell r="I287">
            <v>268</v>
          </cell>
          <cell r="J287">
            <v>1211.32</v>
          </cell>
          <cell r="K287">
            <v>220.56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6159.9900000000007</v>
          </cell>
          <cell r="U287">
            <v>0</v>
          </cell>
          <cell r="V287">
            <v>0</v>
          </cell>
          <cell r="W287">
            <v>0</v>
          </cell>
          <cell r="X287">
            <v>315.43</v>
          </cell>
          <cell r="Y287">
            <v>0</v>
          </cell>
          <cell r="Z287">
            <v>0</v>
          </cell>
          <cell r="AA287">
            <v>19756.66</v>
          </cell>
        </row>
        <row r="288">
          <cell r="B288" t="str">
            <v xml:space="preserve">2.2.5.  Conservação Especial </v>
          </cell>
          <cell r="G288">
            <v>21264.12578876768</v>
          </cell>
          <cell r="H288">
            <v>14902.091535001684</v>
          </cell>
          <cell r="I288">
            <v>14398.2605886825</v>
          </cell>
          <cell r="J288">
            <v>14929.670503904999</v>
          </cell>
          <cell r="K288">
            <v>10235.914568182499</v>
          </cell>
          <cell r="L288">
            <v>15782.926383162001</v>
          </cell>
          <cell r="M288">
            <v>10854.99718364651</v>
          </cell>
          <cell r="N288">
            <v>6494.5434826890105</v>
          </cell>
          <cell r="O288">
            <v>9607.0315921749989</v>
          </cell>
          <cell r="P288">
            <v>14786.739712384999</v>
          </cell>
          <cell r="Q288">
            <v>9423.7377446900009</v>
          </cell>
          <cell r="R288">
            <v>14942.641656927501</v>
          </cell>
          <cell r="S288">
            <v>3348.706209070001</v>
          </cell>
          <cell r="T288">
            <v>1801.3261377199997</v>
          </cell>
          <cell r="U288">
            <v>3610.9657280976735</v>
          </cell>
          <cell r="V288">
            <v>6857.1344776326723</v>
          </cell>
          <cell r="W288">
            <v>16631.050682665002</v>
          </cell>
          <cell r="X288">
            <v>20268.927551314999</v>
          </cell>
          <cell r="Y288">
            <v>11410.790727420001</v>
          </cell>
          <cell r="Z288">
            <v>28525.800578934999</v>
          </cell>
          <cell r="AA288">
            <v>250077.38283306977</v>
          </cell>
        </row>
        <row r="289">
          <cell r="B289" t="str">
            <v>2.2.6.  Contratos Sub-rogados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B290" t="str">
            <v xml:space="preserve">2.2.7.  Indenizações 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B291" t="str">
            <v>2.3.  DIREITO DE CONCESSÃO     (2.3.1.+ ... + 2.3.2)</v>
          </cell>
          <cell r="G291">
            <v>4686.6933600720276</v>
          </cell>
          <cell r="H291">
            <v>4064.004118623433</v>
          </cell>
          <cell r="I291">
            <v>4366.9130187720511</v>
          </cell>
          <cell r="J291">
            <v>4375.0602175421554</v>
          </cell>
          <cell r="K291">
            <v>4596.9435433163253</v>
          </cell>
          <cell r="L291">
            <v>4730.7019676884684</v>
          </cell>
          <cell r="M291">
            <v>4825.4799589341446</v>
          </cell>
          <cell r="N291">
            <v>4923.3340238546534</v>
          </cell>
          <cell r="O291">
            <v>5017.0014362216116</v>
          </cell>
          <cell r="P291">
            <v>5113.5438551513398</v>
          </cell>
          <cell r="Q291">
            <v>5213.0516508073288</v>
          </cell>
          <cell r="R291">
            <v>5315.5864052860161</v>
          </cell>
          <cell r="S291">
            <v>5421.3311690686623</v>
          </cell>
          <cell r="T291">
            <v>5512.5187957895996</v>
          </cell>
          <cell r="U291">
            <v>5606.0575765274143</v>
          </cell>
          <cell r="V291">
            <v>5701.9753803100575</v>
          </cell>
          <cell r="W291">
            <v>5889.851577141786</v>
          </cell>
          <cell r="X291">
            <v>5993.3146536004042</v>
          </cell>
          <cell r="Y291">
            <v>6099.496122825959</v>
          </cell>
          <cell r="Z291">
            <v>6208.3380047144983</v>
          </cell>
          <cell r="AA291">
            <v>103661.19683624792</v>
          </cell>
        </row>
        <row r="292">
          <cell r="B292" t="str">
            <v>2.3.1.  Valor Variável da Concessão</v>
          </cell>
          <cell r="G292">
            <v>1298.6933600720272</v>
          </cell>
          <cell r="H292">
            <v>2216.004118623433</v>
          </cell>
          <cell r="I292">
            <v>2518.9130187720516</v>
          </cell>
          <cell r="J292">
            <v>2582.4333540064863</v>
          </cell>
          <cell r="K292">
            <v>2748.9435433163253</v>
          </cell>
          <cell r="L292">
            <v>2882.7019676884684</v>
          </cell>
          <cell r="M292">
            <v>2977.4799589341446</v>
          </cell>
          <cell r="N292">
            <v>3075.3340238546539</v>
          </cell>
          <cell r="O292">
            <v>3169.001436221612</v>
          </cell>
          <cell r="P292">
            <v>3265.5438551513403</v>
          </cell>
          <cell r="Q292">
            <v>3365.0516508073288</v>
          </cell>
          <cell r="R292">
            <v>3467.5864052860156</v>
          </cell>
          <cell r="S292">
            <v>3573.3311690686623</v>
          </cell>
          <cell r="T292">
            <v>3664.5187957895996</v>
          </cell>
          <cell r="U292">
            <v>3758.0575765274143</v>
          </cell>
          <cell r="V292">
            <v>3853.9753803100575</v>
          </cell>
          <cell r="W292">
            <v>4041.851577141786</v>
          </cell>
          <cell r="X292">
            <v>4145.3146536004042</v>
          </cell>
          <cell r="Y292">
            <v>4251.496122825959</v>
          </cell>
          <cell r="Z292">
            <v>4360.3380047144983</v>
          </cell>
          <cell r="AA292">
            <v>65216.569972712256</v>
          </cell>
        </row>
        <row r="293">
          <cell r="B293" t="str">
            <v xml:space="preserve">2.3.2.  Valor Fixo da Concessão </v>
          </cell>
          <cell r="G293">
            <v>3388</v>
          </cell>
          <cell r="H293">
            <v>1848</v>
          </cell>
          <cell r="I293">
            <v>1848</v>
          </cell>
          <cell r="J293">
            <v>1792.6268635356687</v>
          </cell>
          <cell r="K293">
            <v>1848</v>
          </cell>
          <cell r="L293">
            <v>1848</v>
          </cell>
          <cell r="M293">
            <v>1848</v>
          </cell>
          <cell r="N293">
            <v>1848</v>
          </cell>
          <cell r="O293">
            <v>1848</v>
          </cell>
          <cell r="P293">
            <v>1848</v>
          </cell>
          <cell r="Q293">
            <v>1848</v>
          </cell>
          <cell r="R293">
            <v>1848</v>
          </cell>
          <cell r="S293">
            <v>1848</v>
          </cell>
          <cell r="T293">
            <v>1848</v>
          </cell>
          <cell r="U293">
            <v>1848</v>
          </cell>
          <cell r="V293">
            <v>1848</v>
          </cell>
          <cell r="W293">
            <v>1848</v>
          </cell>
          <cell r="X293">
            <v>1848</v>
          </cell>
          <cell r="Y293">
            <v>1848</v>
          </cell>
          <cell r="Z293">
            <v>1848</v>
          </cell>
          <cell r="AA293">
            <v>38444.626863535668</v>
          </cell>
        </row>
        <row r="294">
          <cell r="B294" t="str">
            <v>2.4.  DESEMBOLSOS  SOBRE O LUCRO     (2.4.1. + 2.4.2)</v>
          </cell>
          <cell r="G294">
            <v>3399.5588845261213</v>
          </cell>
          <cell r="H294">
            <v>10712.407481557762</v>
          </cell>
          <cell r="I294">
            <v>12365.14142281131</v>
          </cell>
          <cell r="J294">
            <v>11164.680126613979</v>
          </cell>
          <cell r="K294">
            <v>11727.976934365703</v>
          </cell>
          <cell r="L294">
            <v>12358.755667535386</v>
          </cell>
          <cell r="M294">
            <v>12957.458221542067</v>
          </cell>
          <cell r="N294">
            <v>13612.950020301811</v>
          </cell>
          <cell r="O294">
            <v>14086.250773080603</v>
          </cell>
          <cell r="P294">
            <v>14507.05287136219</v>
          </cell>
          <cell r="Q294">
            <v>15047.234877607712</v>
          </cell>
          <cell r="R294">
            <v>15400.216863181802</v>
          </cell>
          <cell r="S294">
            <v>16330.4926158528</v>
          </cell>
          <cell r="T294">
            <v>16645.634273354986</v>
          </cell>
          <cell r="U294">
            <v>16490.97121757847</v>
          </cell>
          <cell r="V294">
            <v>15669.928923731915</v>
          </cell>
          <cell r="W294">
            <v>15888.057372886262</v>
          </cell>
          <cell r="X294">
            <v>11732.300221178017</v>
          </cell>
          <cell r="Y294">
            <v>6461.7888358696127</v>
          </cell>
          <cell r="Z294">
            <v>-0.56990499999577082</v>
          </cell>
          <cell r="AA294">
            <v>246558.28769993852</v>
          </cell>
        </row>
        <row r="295">
          <cell r="B295" t="str">
            <v xml:space="preserve">2.4.1.  Contribuição Social  </v>
          </cell>
          <cell r="G295">
            <v>829.95366897602946</v>
          </cell>
          <cell r="H295">
            <v>2602.7654500746103</v>
          </cell>
          <cell r="I295">
            <v>3003.4282237118323</v>
          </cell>
          <cell r="J295">
            <v>2712.4073034215712</v>
          </cell>
          <cell r="K295">
            <v>2848.9641053007763</v>
          </cell>
          <cell r="L295">
            <v>3001.8801618267589</v>
          </cell>
          <cell r="M295">
            <v>3147.0201749192884</v>
          </cell>
          <cell r="N295">
            <v>3305.9272776489229</v>
          </cell>
          <cell r="O295">
            <v>3420.6668540801465</v>
          </cell>
          <cell r="P295">
            <v>3522.6794839665918</v>
          </cell>
          <cell r="Q295">
            <v>3653.6326976018709</v>
          </cell>
          <cell r="R295">
            <v>3739.2040880440732</v>
          </cell>
          <cell r="S295">
            <v>3964.7254826309809</v>
          </cell>
          <cell r="T295">
            <v>4041.12346020727</v>
          </cell>
          <cell r="U295">
            <v>4003.6293860796281</v>
          </cell>
          <cell r="V295">
            <v>3804.5888299956155</v>
          </cell>
          <cell r="W295">
            <v>3857.4684540330336</v>
          </cell>
          <cell r="X295">
            <v>2850.0121748310362</v>
          </cell>
          <cell r="Y295">
            <v>1572.3124450593002</v>
          </cell>
          <cell r="Z295">
            <v>5.4679018181828667</v>
          </cell>
          <cell r="AA295">
            <v>59887.857624227523</v>
          </cell>
        </row>
        <row r="296">
          <cell r="B296" t="str">
            <v xml:space="preserve">2.4.2.  Imposto de Renda  </v>
          </cell>
          <cell r="G296">
            <v>2569.605215550092</v>
          </cell>
          <cell r="H296">
            <v>8109.642031483153</v>
          </cell>
          <cell r="I296">
            <v>9361.7131990994785</v>
          </cell>
          <cell r="J296">
            <v>8452.2728231924084</v>
          </cell>
          <cell r="K296">
            <v>8879.0128290649263</v>
          </cell>
          <cell r="L296">
            <v>9356.8755057086273</v>
          </cell>
          <cell r="M296">
            <v>9810.4380466227776</v>
          </cell>
          <cell r="N296">
            <v>10307.022742652887</v>
          </cell>
          <cell r="O296">
            <v>10665.583919000457</v>
          </cell>
          <cell r="P296">
            <v>10984.373387395597</v>
          </cell>
          <cell r="Q296">
            <v>11393.602180005842</v>
          </cell>
          <cell r="R296">
            <v>11661.012775137729</v>
          </cell>
          <cell r="S296">
            <v>12365.76713322182</v>
          </cell>
          <cell r="T296">
            <v>12604.510813147717</v>
          </cell>
          <cell r="U296">
            <v>12487.341831498841</v>
          </cell>
          <cell r="V296">
            <v>11865.3400937363</v>
          </cell>
          <cell r="W296">
            <v>12030.588918853227</v>
          </cell>
          <cell r="X296">
            <v>8882.288046346981</v>
          </cell>
          <cell r="Y296">
            <v>4889.4763908103123</v>
          </cell>
          <cell r="Z296">
            <v>-6.0378068181786375</v>
          </cell>
          <cell r="AA296">
            <v>186670.43007571099</v>
          </cell>
        </row>
        <row r="297">
          <cell r="B297" t="str">
            <v>3.  SALDO DO CAIXA     (1 - 2)</v>
          </cell>
          <cell r="G297">
            <v>-48165.250268624412</v>
          </cell>
          <cell r="H297">
            <v>-28660.847966324189</v>
          </cell>
          <cell r="I297">
            <v>-926.38639855671499</v>
          </cell>
          <cell r="J297">
            <v>-7653.709307077268</v>
          </cell>
          <cell r="K297">
            <v>7324.3378937121015</v>
          </cell>
          <cell r="L297">
            <v>-4721.4082004948868</v>
          </cell>
          <cell r="M297">
            <v>24153.440794534064</v>
          </cell>
          <cell r="N297">
            <v>34473.785329169783</v>
          </cell>
          <cell r="O297">
            <v>33740.548420137551</v>
          </cell>
          <cell r="P297">
            <v>32939.387880144728</v>
          </cell>
          <cell r="Q297">
            <v>30059.531127133858</v>
          </cell>
          <cell r="R297">
            <v>38621.472317834749</v>
          </cell>
          <cell r="S297">
            <v>53389.193236671636</v>
          </cell>
          <cell r="T297">
            <v>48488.554511095965</v>
          </cell>
          <cell r="U297">
            <v>41283.469958863061</v>
          </cell>
          <cell r="V297">
            <v>38559.419168217806</v>
          </cell>
          <cell r="W297">
            <v>48809.679774158329</v>
          </cell>
          <cell r="X297">
            <v>31663.355238662451</v>
          </cell>
          <cell r="Y297">
            <v>47694.46938212424</v>
          </cell>
          <cell r="Z297">
            <v>77711.209490456939</v>
          </cell>
          <cell r="AA297">
            <v>498784.25238183956</v>
          </cell>
        </row>
        <row r="298">
          <cell r="B298" t="str">
            <v xml:space="preserve">4. T.I.R. (Taxa Interna de Retorno) Anual do Projeto     </v>
          </cell>
          <cell r="G298">
            <v>0.18516064742642066</v>
          </cell>
        </row>
        <row r="300">
          <cell r="B300" t="str">
            <v>FLUXO DE CAIXA COM FATORES DE DESEQUILIBRIO NA EXTENSÃO DO PERIODO CONTRATUAL (MIlhares de Reais)</v>
          </cell>
        </row>
        <row r="302">
          <cell r="B302" t="str">
            <v>DISCRIMINAÇÃO</v>
          </cell>
          <cell r="G302">
            <v>21</v>
          </cell>
          <cell r="H302">
            <v>22</v>
          </cell>
          <cell r="I302">
            <v>23</v>
          </cell>
          <cell r="J302">
            <v>24</v>
          </cell>
          <cell r="K302">
            <v>25</v>
          </cell>
          <cell r="L302">
            <v>26</v>
          </cell>
          <cell r="M302">
            <v>27</v>
          </cell>
          <cell r="N302">
            <v>28</v>
          </cell>
          <cell r="O302">
            <v>29</v>
          </cell>
          <cell r="P302">
            <v>30</v>
          </cell>
          <cell r="Q302">
            <v>31</v>
          </cell>
          <cell r="R302">
            <v>32</v>
          </cell>
          <cell r="S302">
            <v>33</v>
          </cell>
          <cell r="T302">
            <v>34</v>
          </cell>
          <cell r="U302">
            <v>35</v>
          </cell>
          <cell r="V302">
            <v>36</v>
          </cell>
          <cell r="W302">
            <v>37</v>
          </cell>
          <cell r="X302">
            <v>38</v>
          </cell>
          <cell r="Y302">
            <v>39</v>
          </cell>
          <cell r="Z302">
            <v>40</v>
          </cell>
          <cell r="AA302" t="str">
            <v>TOTAL</v>
          </cell>
        </row>
        <row r="303">
          <cell r="B303" t="str">
            <v xml:space="preserve">1.  INGRESSOS     (1.1.) </v>
          </cell>
          <cell r="G303">
            <v>148548.90541348793</v>
          </cell>
          <cell r="H303">
            <v>152048.42052721884</v>
          </cell>
          <cell r="I303">
            <v>155630.37721799908</v>
          </cell>
          <cell r="J303">
            <v>159296.71764450072</v>
          </cell>
          <cell r="K303">
            <v>163049.42971876982</v>
          </cell>
          <cell r="L303">
            <v>166890.54818408462</v>
          </cell>
          <cell r="M303">
            <v>170822.15571820526</v>
          </cell>
          <cell r="N303">
            <v>174846.38406261479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1291132.9384868811</v>
          </cell>
        </row>
        <row r="304">
          <cell r="B304" t="str">
            <v>1.1.  RECEITAS     (1.1.1.+ ... + 1.1.4)</v>
          </cell>
          <cell r="G304">
            <v>148548.90541348793</v>
          </cell>
          <cell r="H304">
            <v>152048.42052721884</v>
          </cell>
          <cell r="I304">
            <v>155630.37721799908</v>
          </cell>
          <cell r="J304">
            <v>159296.71764450072</v>
          </cell>
          <cell r="K304">
            <v>163049.42971876982</v>
          </cell>
          <cell r="L304">
            <v>166890.54818408462</v>
          </cell>
          <cell r="M304">
            <v>170822.15571820526</v>
          </cell>
          <cell r="N304">
            <v>174846.38406261479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1291132.9384868811</v>
          </cell>
        </row>
        <row r="305">
          <cell r="B305" t="str">
            <v>1.1.1   Receitas de Pedágio</v>
          </cell>
          <cell r="G305">
            <v>148091.442114</v>
          </cell>
          <cell r="H305">
            <v>151580.1803073216</v>
          </cell>
          <cell r="I305">
            <v>155151.10619500148</v>
          </cell>
          <cell r="J305">
            <v>158806.15595474333</v>
          </cell>
          <cell r="K305">
            <v>162547.31137672518</v>
          </cell>
          <cell r="L305">
            <v>166376.60093813806</v>
          </cell>
          <cell r="M305">
            <v>170296.10090303872</v>
          </cell>
          <cell r="N305">
            <v>174307.93644811251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1287156.834237081</v>
          </cell>
        </row>
        <row r="306">
          <cell r="B306" t="str">
            <v>1.1.2   Outras Receitas Operacionais</v>
          </cell>
          <cell r="G306">
            <v>86.918576672322089</v>
          </cell>
          <cell r="H306">
            <v>88.96620450156864</v>
          </cell>
          <cell r="I306">
            <v>91.06207034721659</v>
          </cell>
          <cell r="J306">
            <v>93.207310600456324</v>
          </cell>
          <cell r="K306">
            <v>95.403088423581877</v>
          </cell>
          <cell r="L306">
            <v>97.650594380664614</v>
          </cell>
          <cell r="M306">
            <v>99.951047083084319</v>
          </cell>
          <cell r="N306">
            <v>102.30569385026762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755.46458585916207</v>
          </cell>
        </row>
        <row r="307">
          <cell r="B307" t="str">
            <v>1.1.3   Receitas Não Operacionais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08">
          <cell r="B308" t="str">
            <v xml:space="preserve">1.1.4   Receitas Financeiras </v>
          </cell>
          <cell r="G308">
            <v>370.54472281559191</v>
          </cell>
          <cell r="H308">
            <v>379.2740153956816</v>
          </cell>
          <cell r="I308">
            <v>388.20895265037308</v>
          </cell>
          <cell r="J308">
            <v>397.35437915691057</v>
          </cell>
          <cell r="K308">
            <v>406.71525362108906</v>
          </cell>
          <cell r="L308">
            <v>416.29665156589465</v>
          </cell>
          <cell r="M308">
            <v>426.103768083484</v>
          </cell>
          <cell r="N308">
            <v>436.14192065199472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3220.6396639410195</v>
          </cell>
        </row>
        <row r="309">
          <cell r="B309" t="str">
            <v>2.  DESEMBOLSOS     (2.1.+ ... + 2.4)</v>
          </cell>
          <cell r="G309">
            <v>80404.713576176146</v>
          </cell>
          <cell r="H309">
            <v>81843.925576503301</v>
          </cell>
          <cell r="I309">
            <v>83317.042533134198</v>
          </cell>
          <cell r="J309">
            <v>84824.863179029373</v>
          </cell>
          <cell r="K309">
            <v>86368.20506370056</v>
          </cell>
          <cell r="L309">
            <v>87947.904996490819</v>
          </cell>
          <cell r="M309">
            <v>89564.819500297774</v>
          </cell>
          <cell r="N309">
            <v>91219.825275985408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685491.29970131756</v>
          </cell>
        </row>
        <row r="310">
          <cell r="B310" t="str">
            <v>2.1.  OPERACIONAIS     (2.1.1.+ ... + 2.1.8)</v>
          </cell>
          <cell r="G310">
            <v>42431.626477377031</v>
          </cell>
          <cell r="H310">
            <v>42751.338742736472</v>
          </cell>
          <cell r="I310">
            <v>43078.582789643253</v>
          </cell>
          <cell r="J310">
            <v>43413.536051807067</v>
          </cell>
          <cell r="K310">
            <v>43756.380142920927</v>
          </cell>
          <cell r="L310">
            <v>44107.300955133251</v>
          </cell>
          <cell r="M310">
            <v>44466.488759839674</v>
          </cell>
          <cell r="N310">
            <v>44834.138310849376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348839.39223030698</v>
          </cell>
        </row>
        <row r="311">
          <cell r="B311" t="str">
            <v xml:space="preserve">2.1.1.  Pessoal / Administradores   </v>
          </cell>
          <cell r="G311">
            <v>18979.733588298932</v>
          </cell>
          <cell r="H311">
            <v>18979.733588298932</v>
          </cell>
          <cell r="I311">
            <v>18979.733588298932</v>
          </cell>
          <cell r="J311">
            <v>18979.733588298932</v>
          </cell>
          <cell r="K311">
            <v>18979.733588298932</v>
          </cell>
          <cell r="L311">
            <v>18979.733588298932</v>
          </cell>
          <cell r="M311">
            <v>18979.733588298932</v>
          </cell>
          <cell r="N311">
            <v>18979.733588298932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151837.86870639145</v>
          </cell>
        </row>
        <row r="312">
          <cell r="B312" t="str">
            <v xml:space="preserve">2.1.2.  Conservação de Rotina  </v>
          </cell>
          <cell r="G312">
            <v>6812.7863690472386</v>
          </cell>
          <cell r="H312">
            <v>6812.7863690472386</v>
          </cell>
          <cell r="I312">
            <v>6812.7863690472386</v>
          </cell>
          <cell r="J312">
            <v>6812.7863690472386</v>
          </cell>
          <cell r="K312">
            <v>6812.7863690472386</v>
          </cell>
          <cell r="L312">
            <v>6812.7863690472386</v>
          </cell>
          <cell r="M312">
            <v>6812.7863690472386</v>
          </cell>
          <cell r="N312">
            <v>6812.7863690472386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54502.290952377902</v>
          </cell>
        </row>
        <row r="313">
          <cell r="B313" t="str">
            <v xml:space="preserve">2.1.3.  Consumo   </v>
          </cell>
          <cell r="G313">
            <v>1070.8418276591092</v>
          </cell>
          <cell r="H313">
            <v>1070.8418276591092</v>
          </cell>
          <cell r="I313">
            <v>1070.8418276591092</v>
          </cell>
          <cell r="J313">
            <v>1070.8418276591092</v>
          </cell>
          <cell r="K313">
            <v>1070.8418276591092</v>
          </cell>
          <cell r="L313">
            <v>1070.8418276591092</v>
          </cell>
          <cell r="M313">
            <v>1070.8418276591092</v>
          </cell>
          <cell r="N313">
            <v>1070.8418276591092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8566.7346212728735</v>
          </cell>
        </row>
        <row r="314">
          <cell r="B314" t="str">
            <v>2.1.4.  Transportes</v>
          </cell>
          <cell r="G314">
            <v>200.06899999999999</v>
          </cell>
          <cell r="H314">
            <v>200.06899999999999</v>
          </cell>
          <cell r="I314">
            <v>200.06899999999999</v>
          </cell>
          <cell r="J314">
            <v>200.06899999999999</v>
          </cell>
          <cell r="K314">
            <v>200.06899999999999</v>
          </cell>
          <cell r="L314">
            <v>200.06899999999999</v>
          </cell>
          <cell r="M314">
            <v>200.06899999999999</v>
          </cell>
          <cell r="N314">
            <v>200.06899999999999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1600.5519999999999</v>
          </cell>
        </row>
        <row r="315">
          <cell r="B315" t="str">
            <v>2.1.5.  Diversas</v>
          </cell>
          <cell r="G315">
            <v>1314.6</v>
          </cell>
          <cell r="H315">
            <v>1314.6</v>
          </cell>
          <cell r="I315">
            <v>1314.6</v>
          </cell>
          <cell r="J315">
            <v>1314.6</v>
          </cell>
          <cell r="K315">
            <v>1314.6</v>
          </cell>
          <cell r="L315">
            <v>1314.6</v>
          </cell>
          <cell r="M315">
            <v>1314.6</v>
          </cell>
          <cell r="N315">
            <v>1314.6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10516.800000000001</v>
          </cell>
        </row>
        <row r="316">
          <cell r="B316" t="str">
            <v>2.1.6.  Tributos s/ Faturamento</v>
          </cell>
          <cell r="G316">
            <v>12817.428199743157</v>
          </cell>
          <cell r="H316">
            <v>13119.381173272706</v>
          </cell>
          <cell r="I316">
            <v>13428.447554952663</v>
          </cell>
          <cell r="J316">
            <v>13744.794922452238</v>
          </cell>
          <cell r="K316">
            <v>14068.594801235366</v>
          </cell>
          <cell r="L316">
            <v>14400.022757562867</v>
          </cell>
          <cell r="M316">
            <v>14739.258493685535</v>
          </cell>
          <cell r="N316">
            <v>15086.485945279779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111404.41384818433</v>
          </cell>
        </row>
        <row r="317">
          <cell r="B317" t="str">
            <v>2.1.7.  Seguros</v>
          </cell>
          <cell r="G317">
            <v>1100.4720778941123</v>
          </cell>
          <cell r="H317">
            <v>1117.7433901763388</v>
          </cell>
          <cell r="I317">
            <v>1135.4215800333097</v>
          </cell>
          <cell r="J317">
            <v>1153.5162326869313</v>
          </cell>
          <cell r="K317">
            <v>1172.0371591677667</v>
          </cell>
          <cell r="L317">
            <v>1190.9944016346381</v>
          </cell>
          <cell r="M317">
            <v>1210.3982388195434</v>
          </cell>
          <cell r="N317">
            <v>1230.2591916008512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9310.8422720134913</v>
          </cell>
        </row>
        <row r="318">
          <cell r="B318" t="str">
            <v xml:space="preserve">2.1.8.  Garantias </v>
          </cell>
          <cell r="G318">
            <v>135.69541473447825</v>
          </cell>
          <cell r="H318">
            <v>136.18339428214526</v>
          </cell>
          <cell r="I318">
            <v>136.68286965199621</v>
          </cell>
          <cell r="J318">
            <v>137.19411166261011</v>
          </cell>
          <cell r="K318">
            <v>137.71739751251005</v>
          </cell>
          <cell r="L318">
            <v>138.25301093046193</v>
          </cell>
          <cell r="M318">
            <v>138.80124232931391</v>
          </cell>
          <cell r="N318">
            <v>139.36238896346006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1099.8898300669757</v>
          </cell>
        </row>
        <row r="319">
          <cell r="B319" t="str">
            <v>2.2.  INVESTIMENTOS / IMOBILIZADO     (2.2.1.+ ... + 2.2.7)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B320" t="str">
            <v xml:space="preserve">2.2.1.  Ampliação Principal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B321" t="str">
            <v>2.2.2.  Demais Obras de Ampliação/Melhoramentos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B322" t="str">
            <v xml:space="preserve">2.2.3.  Equipamentos, Veiculos e Sist. Controle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B323" t="str">
            <v>2.2.4.  Desapropriações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B324" t="str">
            <v xml:space="preserve">2.2.5.  Conservação Especial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B325" t="str">
            <v>2.2.6.  Contratos Sub-rogados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B326" t="str">
            <v xml:space="preserve">2.2.7.  Indenizações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B327" t="str">
            <v>2.3.  DIREITO DE CONCESSÃO     (2.3.1.+ ... + 2.3.2)</v>
          </cell>
          <cell r="G327">
            <v>4445.3508207201694</v>
          </cell>
          <cell r="H327">
            <v>4550.0743953546953</v>
          </cell>
          <cell r="I327">
            <v>4657.2650479604608</v>
          </cell>
          <cell r="J327">
            <v>4766.980897960314</v>
          </cell>
          <cell r="K327">
            <v>4879.281433954462</v>
          </cell>
          <cell r="L327">
            <v>4994.227545975561</v>
          </cell>
          <cell r="M327">
            <v>5111.8815585036537</v>
          </cell>
          <cell r="N327">
            <v>5232.3072642588832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38637.368964688198</v>
          </cell>
        </row>
        <row r="328">
          <cell r="B328" t="str">
            <v>2.3.1.  Valor Variável da Concessão</v>
          </cell>
          <cell r="G328">
            <v>4445.3508207201694</v>
          </cell>
          <cell r="H328">
            <v>4550.0743953546953</v>
          </cell>
          <cell r="I328">
            <v>4657.2650479604608</v>
          </cell>
          <cell r="J328">
            <v>4766.980897960314</v>
          </cell>
          <cell r="K328">
            <v>4879.281433954462</v>
          </cell>
          <cell r="L328">
            <v>4994.227545975561</v>
          </cell>
          <cell r="M328">
            <v>5111.8815585036537</v>
          </cell>
          <cell r="N328">
            <v>5232.3072642588832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38637.368964688198</v>
          </cell>
        </row>
        <row r="329">
          <cell r="B329" t="str">
            <v xml:space="preserve">2.3.2.  Valor Fixo da Concessão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B330" t="str">
            <v>2.4.  DESEMBOLSOS  SOBRE O LUCRO     (2.4.1. + 2.4.2)</v>
          </cell>
          <cell r="G330">
            <v>33527.736278078941</v>
          </cell>
          <cell r="H330">
            <v>34542.512438412137</v>
          </cell>
          <cell r="I330">
            <v>35581.194695530474</v>
          </cell>
          <cell r="J330">
            <v>36644.346229261995</v>
          </cell>
          <cell r="K330">
            <v>37732.543486825169</v>
          </cell>
          <cell r="L330">
            <v>38846.376495382006</v>
          </cell>
          <cell r="M330">
            <v>39986.449181954442</v>
          </cell>
          <cell r="N330">
            <v>41153.379700877151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298014.53850632237</v>
          </cell>
        </row>
        <row r="331">
          <cell r="B331" t="str">
            <v xml:space="preserve">2.4.1.  Contribuição Social  </v>
          </cell>
          <cell r="G331">
            <v>8133.7542492312587</v>
          </cell>
          <cell r="H331">
            <v>8379.7605911302144</v>
          </cell>
          <cell r="I331">
            <v>8631.56235043163</v>
          </cell>
          <cell r="J331">
            <v>8889.2960555786649</v>
          </cell>
          <cell r="K331">
            <v>9153.1014513515565</v>
          </cell>
          <cell r="L331">
            <v>9423.121574638064</v>
          </cell>
          <cell r="M331">
            <v>9699.5028319889552</v>
          </cell>
          <cell r="N331">
            <v>9982.3950790005219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72292.494183350864</v>
          </cell>
        </row>
        <row r="332">
          <cell r="B332" t="str">
            <v xml:space="preserve">2.4.2.  Imposto de Renda  </v>
          </cell>
          <cell r="G332">
            <v>25393.982028847684</v>
          </cell>
          <cell r="H332">
            <v>26162.751847281921</v>
          </cell>
          <cell r="I332">
            <v>26949.632345098842</v>
          </cell>
          <cell r="J332">
            <v>27755.050173683332</v>
          </cell>
          <cell r="K332">
            <v>28579.442035473614</v>
          </cell>
          <cell r="L332">
            <v>29423.254920743944</v>
          </cell>
          <cell r="M332">
            <v>30286.946349965485</v>
          </cell>
          <cell r="N332">
            <v>31170.984621876632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225722.04432297149</v>
          </cell>
        </row>
        <row r="333">
          <cell r="B333" t="str">
            <v>3.  SALDO DO CAIXA     (1 - 2)</v>
          </cell>
          <cell r="G333">
            <v>68144.191837311781</v>
          </cell>
          <cell r="H333">
            <v>70204.49495071554</v>
          </cell>
          <cell r="I333">
            <v>72313.33468486488</v>
          </cell>
          <cell r="J333">
            <v>74471.854465471348</v>
          </cell>
          <cell r="K333">
            <v>76681.224655069265</v>
          </cell>
          <cell r="L333">
            <v>78942.6431875938</v>
          </cell>
          <cell r="M333">
            <v>81257.33621790749</v>
          </cell>
          <cell r="N333">
            <v>83626.558786629379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605641.63878556353</v>
          </cell>
        </row>
        <row r="334">
          <cell r="B334" t="str">
            <v xml:space="preserve">4. T.I.R. (Taxa Interna de Retorno) Anual do Projeto     </v>
          </cell>
          <cell r="G334">
            <v>0.19984130092644004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JLP FINAL"/>
      <sheetName val="Mutação do PL Trimestral"/>
    </sheetNames>
    <sheetDataSet>
      <sheetData sheetId="0" refreshError="1"/>
      <sheetData sheetId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REF"/>
      <sheetName val="Mestre"/>
      <sheetName val="Mutação do PL Trimestral"/>
      <sheetName val="Mutação PL - Dez a Set"/>
      <sheetName val="Reserva Reavaliação"/>
      <sheetName val="Mov. Res. Reavaliacao"/>
      <sheetName val="Lucros a Realizar"/>
      <sheetName val="Tickmarks"/>
      <sheetName val="Forecasts_VDF"/>
      <sheetName val="Premissas"/>
      <sheetName val="Worksheet in 7140 Patrimônio L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_PROP"/>
      <sheetName val="FLUXO_SIMULA"/>
      <sheetName val="BASE"/>
      <sheetName val="TRAFEGO"/>
      <sheetName val="SIMULADOR"/>
      <sheetName val="RELATA"/>
      <sheetName val="RELATA VÉIO"/>
      <sheetName val="ORIGINAL"/>
      <sheetName val="REALIZADO"/>
      <sheetName val="F01"/>
      <sheetName val="F02"/>
      <sheetName val="F03"/>
      <sheetName val="F04"/>
      <sheetName val="F05"/>
      <sheetName val="F06"/>
      <sheetName val="F07"/>
      <sheetName val="F08"/>
      <sheetName val="F09"/>
      <sheetName val="F10"/>
      <sheetName val="F11"/>
      <sheetName val="F12"/>
      <sheetName val="F13"/>
      <sheetName val="F14"/>
      <sheetName val="F15"/>
      <sheetName val="Capa Simulador"/>
      <sheetName val="FLUXO + DRE  Original 20 anos"/>
      <sheetName val="Fatores 20 anos"/>
      <sheetName val="Prorrogação Fluxo 29 anos"/>
      <sheetName val="Prorrogação DRE 29 anos"/>
      <sheetName val="Comparativo de Merc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4">
          <cell r="F54" t="str">
            <v>ESTUDO DO REEQUILÍBRIO ECONÔMICO-FINANCEIRO</v>
          </cell>
        </row>
        <row r="55">
          <cell r="F55" t="e">
            <v>#REF!</v>
          </cell>
        </row>
        <row r="56">
          <cell r="F56" t="str">
            <v>Versão: A-001 - novembro/2006</v>
          </cell>
        </row>
        <row r="57">
          <cell r="F57">
            <v>0</v>
          </cell>
        </row>
        <row r="64">
          <cell r="B64" t="str">
            <v>RESUMO DOS DESEQUILIBRIOS NO CONTRATO EM VPL (Milhares de Reais)</v>
          </cell>
        </row>
        <row r="66">
          <cell r="B66" t="str">
            <v>FATOR</v>
          </cell>
          <cell r="C66" t="str">
            <v>DISCRIMINAÇÃO</v>
          </cell>
          <cell r="G66" t="str">
            <v>VPL (a)</v>
          </cell>
          <cell r="H66">
            <v>7</v>
          </cell>
          <cell r="I66" t="str">
            <v>TIR (b)</v>
          </cell>
        </row>
        <row r="67">
          <cell r="B67" t="str">
            <v>FATOR 1</v>
          </cell>
          <cell r="C67" t="str">
            <v>1ª Adequação - Investimentos</v>
          </cell>
          <cell r="G67">
            <v>-5262.029924547729</v>
          </cell>
          <cell r="H67">
            <v>-18335.123479361067</v>
          </cell>
          <cell r="I67">
            <v>0.18428744062547614</v>
          </cell>
        </row>
        <row r="68">
          <cell r="B68" t="str">
            <v>FATOR 2</v>
          </cell>
          <cell r="C68" t="str">
            <v>2ª Adequação - Investimentos</v>
          </cell>
          <cell r="G68">
            <v>7.1991250857352052</v>
          </cell>
          <cell r="H68">
            <v>25.084777031492447</v>
          </cell>
          <cell r="I68">
            <v>0.19523071610793916</v>
          </cell>
        </row>
        <row r="69">
          <cell r="B69" t="str">
            <v>FATOR 3</v>
          </cell>
          <cell r="C69" t="str">
            <v>3ª Adequação - Investimentos</v>
          </cell>
          <cell r="G69">
            <v>633.48475864302543</v>
          </cell>
          <cell r="H69">
            <v>2207.3271035248672</v>
          </cell>
          <cell r="I69">
            <v>0.19645841580770329</v>
          </cell>
        </row>
        <row r="70">
          <cell r="B70" t="str">
            <v>FATOR 4</v>
          </cell>
          <cell r="C70" t="str">
            <v>5ª Adequação em relação à 3ª - Investimentos</v>
          </cell>
          <cell r="G70">
            <v>11412.956461568274</v>
          </cell>
          <cell r="H70">
            <v>39767.536290742733</v>
          </cell>
          <cell r="I70">
            <v>0.21603675409041273</v>
          </cell>
        </row>
        <row r="71">
          <cell r="B71" t="str">
            <v>FATOR 5</v>
          </cell>
          <cell r="C71" t="str">
            <v>Perda de Rec.: Mudança no cron. Obras duplic. de Rod.</v>
          </cell>
          <cell r="G71">
            <v>-4346.0504011995499</v>
          </cell>
          <cell r="H71">
            <v>-15143.465905008017</v>
          </cell>
          <cell r="I71">
            <v>0.18764421132873257</v>
          </cell>
        </row>
        <row r="72">
          <cell r="B72" t="str">
            <v>FATOR 6</v>
          </cell>
          <cell r="C72" t="str">
            <v>Parcelamento do Reajuste Tarifário - Julho/03</v>
          </cell>
          <cell r="G72">
            <v>-741.62158170546843</v>
          </cell>
          <cell r="H72">
            <v>-2584.1212365772603</v>
          </cell>
          <cell r="I72">
            <v>0.1939490789488304</v>
          </cell>
        </row>
        <row r="73">
          <cell r="B73" t="str">
            <v>FATOR 7</v>
          </cell>
          <cell r="C73" t="str">
            <v>Majoração da COFINS</v>
          </cell>
          <cell r="G73">
            <v>-1447.0322068760595</v>
          </cell>
          <cell r="H73">
            <v>-5042.0682839361234</v>
          </cell>
          <cell r="I73">
            <v>0.19276839876973426</v>
          </cell>
        </row>
        <row r="74">
          <cell r="B74" t="str">
            <v>FATOR 8</v>
          </cell>
          <cell r="C74" t="str">
            <v>Majoração do PIS</v>
          </cell>
          <cell r="G74">
            <v>-123.40545918351535</v>
          </cell>
          <cell r="H74">
            <v>-429.99647751936357</v>
          </cell>
          <cell r="I74">
            <v>0.1950063971004708</v>
          </cell>
        </row>
        <row r="75">
          <cell r="B75" t="str">
            <v>FATOR 9</v>
          </cell>
          <cell r="C75" t="str">
            <v>Alteração do ISS-QN</v>
          </cell>
          <cell r="G75">
            <v>-9183.5104854062211</v>
          </cell>
          <cell r="H75">
            <v>-31999.209646912535</v>
          </cell>
          <cell r="I75">
            <v>0.1791068200776591</v>
          </cell>
        </row>
        <row r="76">
          <cell r="B76" t="str">
            <v>FATOR 10</v>
          </cell>
          <cell r="C76" t="str">
            <v>6ª Adequação - Investimentos</v>
          </cell>
          <cell r="G76">
            <v>146.27811241606295</v>
          </cell>
          <cell r="H76">
            <v>509.69441298015676</v>
          </cell>
          <cell r="I76">
            <v>0.19546870758151999</v>
          </cell>
        </row>
        <row r="77">
          <cell r="B77" t="str">
            <v>FATOR 11</v>
          </cell>
          <cell r="C77" t="str">
            <v>Reversão de Deflator de Receitas</v>
          </cell>
          <cell r="G77">
            <v>2617.6960591761554</v>
          </cell>
          <cell r="H77">
            <v>9121.1530843882247</v>
          </cell>
          <cell r="I77">
            <v>0.19957564807053693</v>
          </cell>
        </row>
        <row r="78">
          <cell r="B78" t="str">
            <v>FATOR 12</v>
          </cell>
          <cell r="C78" t="str">
            <v>7ª Adequação - Investimentos</v>
          </cell>
          <cell r="G78">
            <v>1609.1985908392762</v>
          </cell>
          <cell r="H78">
            <v>5607.1241115923331</v>
          </cell>
          <cell r="I78">
            <v>0.19796319078797572</v>
          </cell>
        </row>
        <row r="79">
          <cell r="B79" t="str">
            <v>FATOR 13</v>
          </cell>
          <cell r="C79" t="str">
            <v>Desapropriação Trevo ITU - TAM 015/2005</v>
          </cell>
          <cell r="G79">
            <v>-3467.4507581784201</v>
          </cell>
          <cell r="H79">
            <v>-12082.05554157312</v>
          </cell>
          <cell r="I79">
            <v>0.18929717256937867</v>
          </cell>
        </row>
        <row r="80">
          <cell r="B80" t="str">
            <v>FATOR 14</v>
          </cell>
          <cell r="C80">
            <v>0</v>
          </cell>
          <cell r="G80">
            <v>2.13064446821951E-11</v>
          </cell>
          <cell r="H80">
            <v>7.4240606715629796E-11</v>
          </cell>
          <cell r="I80">
            <v>0.19521825576665677</v>
          </cell>
        </row>
        <row r="81">
          <cell r="B81" t="str">
            <v>FATOR 15</v>
          </cell>
          <cell r="C81">
            <v>0</v>
          </cell>
          <cell r="G81">
            <v>2.13064446821951E-11</v>
          </cell>
          <cell r="H81">
            <v>7.4240606715629796E-11</v>
          </cell>
          <cell r="I81">
            <v>0.19521825576665677</v>
          </cell>
        </row>
        <row r="82">
          <cell r="B82" t="str">
            <v>TOTAL GERAL</v>
          </cell>
          <cell r="G82">
            <v>-8144.2877093683919</v>
          </cell>
          <cell r="H82">
            <v>-28378.120790627538</v>
          </cell>
          <cell r="I82">
            <v>0.17468941259549392</v>
          </cell>
        </row>
        <row r="83">
          <cell r="B83" t="str">
            <v>(a) reperesenta apenas o VPL do fluxo de caixa do fator utilizando a tir original do projeto</v>
          </cell>
        </row>
        <row r="84">
          <cell r="B84" t="str">
            <v>(b) representa a tir do fluxo de caixa do projeto mais o fluxo de caixa do fator</v>
          </cell>
        </row>
        <row r="86">
          <cell r="B86" t="str">
            <v>ALTERNATIVAS UTILIZADAS PARA O REEQUILIBRIO DO CONTRATO</v>
          </cell>
        </row>
        <row r="88">
          <cell r="B88" t="str">
            <v>Projeta o Contrato Original até:</v>
          </cell>
          <cell r="F88">
            <v>29</v>
          </cell>
        </row>
        <row r="90">
          <cell r="B90" t="str">
            <v>Reajuste na Receita Base  de:</v>
          </cell>
          <cell r="F90">
            <v>0</v>
          </cell>
        </row>
        <row r="92">
          <cell r="B92" t="str">
            <v>Considera o Reajuste a Partir do:</v>
          </cell>
          <cell r="F92">
            <v>7</v>
          </cell>
        </row>
        <row r="94">
          <cell r="B94" t="str">
            <v>EFEITOS NOS RESULTADOS PROJETADOS</v>
          </cell>
        </row>
        <row r="96">
          <cell r="B96" t="str">
            <v>TIR Original do Contrato (ao ano)</v>
          </cell>
          <cell r="J96">
            <v>0.19521825576665677</v>
          </cell>
        </row>
        <row r="98">
          <cell r="B98" t="str">
            <v>TIR Resultante dos Desequilibrio no Contrato Original (ao ano)</v>
          </cell>
          <cell r="J98">
            <v>0.17468941259549392</v>
          </cell>
        </row>
        <row r="100">
          <cell r="B100" t="str">
            <v>Diferença entre a TIR Original x TIR Desequilibrios</v>
          </cell>
          <cell r="J100">
            <v>-2.0528843171162853E-2</v>
          </cell>
        </row>
        <row r="102">
          <cell r="B102" t="str">
            <v>TIR Resultante das Alternativas Utilizadas para o Reequilibrio (ao ano)</v>
          </cell>
          <cell r="J102">
            <v>0.19595914572424983</v>
          </cell>
        </row>
        <row r="104">
          <cell r="B104" t="str">
            <v>GRAFICOS COMPARATIVOS DOS AJUSTES NOS DESEQUILIBRIOS NO CONTRATO ORIGINAL</v>
          </cell>
        </row>
        <row r="133">
          <cell r="B133" t="str">
            <v>SALDO DO FLUXO DE CAIXA DOS FATORES DE DESEQUILIBRIO (MIlhares de Reais)</v>
          </cell>
        </row>
        <row r="135">
          <cell r="B135" t="str">
            <v>DISCRIMINAÇÃO</v>
          </cell>
          <cell r="F135" t="str">
            <v>VPL</v>
          </cell>
          <cell r="G135" t="str">
            <v>TIR</v>
          </cell>
          <cell r="H135">
            <v>1</v>
          </cell>
          <cell r="I135">
            <v>2</v>
          </cell>
          <cell r="J135">
            <v>3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8</v>
          </cell>
          <cell r="P135">
            <v>9</v>
          </cell>
          <cell r="Q135">
            <v>10</v>
          </cell>
          <cell r="R135">
            <v>11</v>
          </cell>
          <cell r="S135">
            <v>12</v>
          </cell>
          <cell r="T135">
            <v>13</v>
          </cell>
          <cell r="U135">
            <v>14</v>
          </cell>
          <cell r="V135">
            <v>15</v>
          </cell>
          <cell r="W135">
            <v>16</v>
          </cell>
          <cell r="X135">
            <v>17</v>
          </cell>
          <cell r="Y135">
            <v>18</v>
          </cell>
          <cell r="Z135">
            <v>19</v>
          </cell>
          <cell r="AA135">
            <v>20</v>
          </cell>
        </row>
        <row r="136">
          <cell r="B136" t="str">
            <v>(=)Fluxo de Caixa do Projeto Original</v>
          </cell>
          <cell r="F136">
            <v>2.13064446821951E-11</v>
          </cell>
          <cell r="G136">
            <v>0.19521825576665677</v>
          </cell>
          <cell r="H136">
            <v>-34357.295449694619</v>
          </cell>
          <cell r="I136">
            <v>-53872.013544999994</v>
          </cell>
          <cell r="J136">
            <v>2805.2295750000194</v>
          </cell>
          <cell r="K136">
            <v>-48513.595705000014</v>
          </cell>
          <cell r="L136">
            <v>2124.5961649999954</v>
          </cell>
          <cell r="M136">
            <v>43364.162429999997</v>
          </cell>
          <cell r="N136">
            <v>52220.880145000003</v>
          </cell>
          <cell r="O136">
            <v>50342.945670000001</v>
          </cell>
          <cell r="P136">
            <v>52942.579810000003</v>
          </cell>
          <cell r="Q136">
            <v>14797.670620000004</v>
          </cell>
          <cell r="R136">
            <v>43330.094930000007</v>
          </cell>
          <cell r="S136">
            <v>41433.873035000011</v>
          </cell>
          <cell r="T136">
            <v>32813.771235000007</v>
          </cell>
          <cell r="U136">
            <v>33731.241664999994</v>
          </cell>
          <cell r="V136">
            <v>65204.415545000011</v>
          </cell>
          <cell r="W136">
            <v>42082.164504999993</v>
          </cell>
          <cell r="X136">
            <v>50620.158049999998</v>
          </cell>
          <cell r="Y136">
            <v>38169.888444999975</v>
          </cell>
          <cell r="Z136">
            <v>84194.645110000012</v>
          </cell>
          <cell r="AA136">
            <v>67948.241875000007</v>
          </cell>
        </row>
        <row r="137">
          <cell r="B137" t="str">
            <v>(+)Desequilibrio do Projeto Original (a)</v>
          </cell>
        </row>
        <row r="138">
          <cell r="B138" t="str">
            <v>1ª Adequação - Investimentos</v>
          </cell>
        </row>
        <row r="139">
          <cell r="B139" t="str">
            <v>Fluxo de Caixa do Fator</v>
          </cell>
          <cell r="H139">
            <v>11813.343624999998</v>
          </cell>
          <cell r="I139">
            <v>30753.771199999999</v>
          </cell>
          <cell r="J139">
            <v>-29591.029499999997</v>
          </cell>
          <cell r="K139">
            <v>7502.1693649999997</v>
          </cell>
          <cell r="L139">
            <v>-14754.478229999997</v>
          </cell>
          <cell r="M139">
            <v>-24335.701300000001</v>
          </cell>
          <cell r="N139">
            <v>-11118.337</v>
          </cell>
          <cell r="O139">
            <v>-9708.6787999999997</v>
          </cell>
          <cell r="P139">
            <v>1328.5630000000001</v>
          </cell>
          <cell r="Q139">
            <v>2849.4112</v>
          </cell>
          <cell r="R139">
            <v>-356.19653096000229</v>
          </cell>
          <cell r="S139">
            <v>572.09479917279623</v>
          </cell>
          <cell r="T139">
            <v>-1357.0488937561317</v>
          </cell>
          <cell r="U139">
            <v>-3246.8648206673156</v>
          </cell>
          <cell r="V139">
            <v>-10946.662267358519</v>
          </cell>
          <cell r="W139">
            <v>-17685.527712965923</v>
          </cell>
          <cell r="X139">
            <v>-17794.221234685821</v>
          </cell>
          <cell r="Y139">
            <v>-6868.0195695348239</v>
          </cell>
          <cell r="Z139">
            <v>-8373.5769916996796</v>
          </cell>
          <cell r="AA139">
            <v>-9565.6767942711667</v>
          </cell>
        </row>
        <row r="140">
          <cell r="B140" t="str">
            <v>Somatoria com Projeto Original</v>
          </cell>
          <cell r="F140">
            <v>-5262.029924547729</v>
          </cell>
          <cell r="G140">
            <v>0.18428744062547614</v>
          </cell>
          <cell r="H140">
            <v>-22543.951824694621</v>
          </cell>
          <cell r="I140">
            <v>-23118.242344999995</v>
          </cell>
          <cell r="J140">
            <v>-26785.799924999978</v>
          </cell>
          <cell r="K140">
            <v>-41011.426340000013</v>
          </cell>
          <cell r="L140">
            <v>-12629.882065000002</v>
          </cell>
          <cell r="M140">
            <v>19028.461129999996</v>
          </cell>
          <cell r="N140">
            <v>41102.543145000003</v>
          </cell>
          <cell r="O140">
            <v>40634.266869999999</v>
          </cell>
          <cell r="P140">
            <v>54271.142810000005</v>
          </cell>
          <cell r="Q140">
            <v>17647.081820000003</v>
          </cell>
          <cell r="R140">
            <v>42973.898399040001</v>
          </cell>
          <cell r="S140">
            <v>42005.967834172807</v>
          </cell>
          <cell r="T140">
            <v>31456.722341243876</v>
          </cell>
          <cell r="U140">
            <v>30484.376844332677</v>
          </cell>
          <cell r="V140">
            <v>54257.753277641488</v>
          </cell>
          <cell r="W140">
            <v>24396.636792034071</v>
          </cell>
          <cell r="X140">
            <v>32825.936815314177</v>
          </cell>
          <cell r="Y140">
            <v>31301.868875465152</v>
          </cell>
          <cell r="Z140">
            <v>75821.068118300333</v>
          </cell>
          <cell r="AA140">
            <v>58382.56508072884</v>
          </cell>
        </row>
        <row r="141">
          <cell r="B141" t="str">
            <v>2ª Adequação - Investimentos</v>
          </cell>
        </row>
        <row r="142">
          <cell r="B142" t="str">
            <v>Fluxo de Caixa do Fator</v>
          </cell>
          <cell r="H142">
            <v>254.32999999999811</v>
          </cell>
          <cell r="I142">
            <v>0.12000000000023192</v>
          </cell>
          <cell r="J142">
            <v>-1.9999999999527063E-2</v>
          </cell>
          <cell r="K142">
            <v>9.9999999999454303E-2</v>
          </cell>
          <cell r="L142">
            <v>0.3199999999993679</v>
          </cell>
          <cell r="M142">
            <v>5202.6899999999996</v>
          </cell>
          <cell r="N142">
            <v>-3132.7000000000003</v>
          </cell>
          <cell r="O142">
            <v>-8589.869999999999</v>
          </cell>
          <cell r="P142">
            <v>-11504.17</v>
          </cell>
          <cell r="Q142">
            <v>29472.91</v>
          </cell>
          <cell r="R142">
            <v>291.43999999999983</v>
          </cell>
          <cell r="S142">
            <v>-2544.8199999999997</v>
          </cell>
          <cell r="T142">
            <v>-9490.76</v>
          </cell>
          <cell r="U142">
            <v>-6893.84</v>
          </cell>
          <cell r="V142">
            <v>-1.2999999999998266</v>
          </cell>
          <cell r="W142">
            <v>0.58000000000004093</v>
          </cell>
          <cell r="X142">
            <v>534.63000000000068</v>
          </cell>
          <cell r="Y142">
            <v>17534.84</v>
          </cell>
          <cell r="Z142">
            <v>-26996.74</v>
          </cell>
          <cell r="AA142">
            <v>9454.9</v>
          </cell>
        </row>
        <row r="143">
          <cell r="B143" t="str">
            <v>Somatoria com Projeto Original</v>
          </cell>
          <cell r="F143">
            <v>7.1991250857352052</v>
          </cell>
          <cell r="G143">
            <v>0.19523071610793916</v>
          </cell>
          <cell r="H143">
            <v>-34102.965449694617</v>
          </cell>
          <cell r="I143">
            <v>-53871.893544999992</v>
          </cell>
          <cell r="J143">
            <v>2805.2095750000199</v>
          </cell>
          <cell r="K143">
            <v>-48513.495705000016</v>
          </cell>
          <cell r="L143">
            <v>2124.9161649999946</v>
          </cell>
          <cell r="M143">
            <v>48566.852429999999</v>
          </cell>
          <cell r="N143">
            <v>49088.180145000006</v>
          </cell>
          <cell r="O143">
            <v>41753.075670000006</v>
          </cell>
          <cell r="P143">
            <v>41438.409810000005</v>
          </cell>
          <cell r="Q143">
            <v>44270.580620000008</v>
          </cell>
          <cell r="R143">
            <v>43621.534930000009</v>
          </cell>
          <cell r="S143">
            <v>38889.053035000012</v>
          </cell>
          <cell r="T143">
            <v>23323.011235000005</v>
          </cell>
          <cell r="U143">
            <v>26837.401664999994</v>
          </cell>
          <cell r="V143">
            <v>65203.115545000008</v>
          </cell>
          <cell r="W143">
            <v>42082.744504999995</v>
          </cell>
          <cell r="X143">
            <v>51154.788049999996</v>
          </cell>
          <cell r="Y143">
            <v>55704.728444999972</v>
          </cell>
          <cell r="Z143">
            <v>57197.905110000007</v>
          </cell>
          <cell r="AA143">
            <v>77403.141875000001</v>
          </cell>
        </row>
        <row r="144">
          <cell r="B144" t="str">
            <v>3ª Adequação - Investimentos</v>
          </cell>
        </row>
        <row r="145">
          <cell r="B145" t="str">
            <v>Fluxo de Caixa do Fator</v>
          </cell>
          <cell r="H145">
            <v>-4.5099999999971629</v>
          </cell>
          <cell r="I145">
            <v>1323.2455833333333</v>
          </cell>
          <cell r="J145">
            <v>29445.524334999998</v>
          </cell>
          <cell r="K145">
            <v>22642.089119999997</v>
          </cell>
          <cell r="L145">
            <v>-8833.9777849999991</v>
          </cell>
          <cell r="M145">
            <v>-67069.959451375995</v>
          </cell>
          <cell r="N145">
            <v>-12706.039110000002</v>
          </cell>
          <cell r="O145">
            <v>5788.8358749999989</v>
          </cell>
          <cell r="P145">
            <v>8565.798714999999</v>
          </cell>
          <cell r="Q145">
            <v>80.517084999999952</v>
          </cell>
          <cell r="R145">
            <v>1252.6617635199964</v>
          </cell>
          <cell r="S145">
            <v>158.67520605311893</v>
          </cell>
          <cell r="T145">
            <v>-21.62804360343489</v>
          </cell>
          <cell r="U145">
            <v>-9837.9774416823075</v>
          </cell>
          <cell r="V145">
            <v>-3490.17559746598</v>
          </cell>
          <cell r="W145">
            <v>-2444.1783619543749</v>
          </cell>
          <cell r="X145">
            <v>-6893.3579425017761</v>
          </cell>
          <cell r="Y145">
            <v>-4576.7107720539034</v>
          </cell>
          <cell r="Z145">
            <v>2061.7656287518712</v>
          </cell>
          <cell r="AA145">
            <v>-1162.8648998155445</v>
          </cell>
        </row>
        <row r="146">
          <cell r="B146" t="str">
            <v>Somatoria com Projeto Original</v>
          </cell>
          <cell r="F146">
            <v>633.48475864302543</v>
          </cell>
          <cell r="G146">
            <v>0.19645841580770329</v>
          </cell>
          <cell r="H146">
            <v>-34361.805449694613</v>
          </cell>
          <cell r="I146">
            <v>-52548.767961666657</v>
          </cell>
          <cell r="J146">
            <v>32250.753910000018</v>
          </cell>
          <cell r="K146">
            <v>-25871.506585000017</v>
          </cell>
          <cell r="L146">
            <v>-6709.3816200000037</v>
          </cell>
          <cell r="M146">
            <v>-23705.797021375998</v>
          </cell>
          <cell r="N146">
            <v>39514.841035000005</v>
          </cell>
          <cell r="O146">
            <v>56131.781544999998</v>
          </cell>
          <cell r="P146">
            <v>61508.378525</v>
          </cell>
          <cell r="Q146">
            <v>14878.187705000004</v>
          </cell>
          <cell r="R146">
            <v>44582.756693520001</v>
          </cell>
          <cell r="S146">
            <v>41592.548241053133</v>
          </cell>
          <cell r="T146">
            <v>32792.143191396572</v>
          </cell>
          <cell r="U146">
            <v>23893.264223317688</v>
          </cell>
          <cell r="V146">
            <v>61714.239947534028</v>
          </cell>
          <cell r="W146">
            <v>39637.986143045622</v>
          </cell>
          <cell r="X146">
            <v>43726.800107498224</v>
          </cell>
          <cell r="Y146">
            <v>33593.177672946069</v>
          </cell>
          <cell r="Z146">
            <v>86256.410738751889</v>
          </cell>
          <cell r="AA146">
            <v>66785.376975184467</v>
          </cell>
        </row>
        <row r="147">
          <cell r="B147" t="str">
            <v>5ª Adequação em relação à 3ª - Investimentos</v>
          </cell>
        </row>
        <row r="148">
          <cell r="B148" t="str">
            <v>Fluxo de Caixa do Fator</v>
          </cell>
          <cell r="H148">
            <v>344.95486000000005</v>
          </cell>
          <cell r="I148">
            <v>115.69186197368518</v>
          </cell>
          <cell r="J148">
            <v>35.269589473683943</v>
          </cell>
          <cell r="K148">
            <v>13055.682848885448</v>
          </cell>
          <cell r="L148">
            <v>18539.136903885446</v>
          </cell>
          <cell r="M148">
            <v>31193.615748885444</v>
          </cell>
          <cell r="N148">
            <v>-39594.776436828841</v>
          </cell>
          <cell r="O148">
            <v>-11453.772183944222</v>
          </cell>
          <cell r="P148">
            <v>-14193.699321444221</v>
          </cell>
          <cell r="Q148">
            <v>2278.7549910557768</v>
          </cell>
          <cell r="R148">
            <v>-4096.1071589442236</v>
          </cell>
          <cell r="S148">
            <v>307.19370355578002</v>
          </cell>
          <cell r="T148">
            <v>15898.265978555779</v>
          </cell>
          <cell r="U148">
            <v>11104.833439270065</v>
          </cell>
          <cell r="V148">
            <v>-2564.1608607299345</v>
          </cell>
          <cell r="W148">
            <v>18917.318981770066</v>
          </cell>
          <cell r="X148">
            <v>19330.358269270066</v>
          </cell>
          <cell r="Y148">
            <v>-6504.4028557299362</v>
          </cell>
          <cell r="Z148">
            <v>-3967.2275182299336</v>
          </cell>
          <cell r="AA148">
            <v>-17103.232580729938</v>
          </cell>
        </row>
        <row r="149">
          <cell r="B149" t="str">
            <v>Somatoria com Projeto Original</v>
          </cell>
          <cell r="F149">
            <v>11412.956461568274</v>
          </cell>
          <cell r="G149">
            <v>0.21603675409041273</v>
          </cell>
          <cell r="H149">
            <v>-34012.340589694621</v>
          </cell>
          <cell r="I149">
            <v>-53756.321683026312</v>
          </cell>
          <cell r="J149">
            <v>2840.4991644737033</v>
          </cell>
          <cell r="K149">
            <v>-35457.912856114563</v>
          </cell>
          <cell r="L149">
            <v>20663.733068885442</v>
          </cell>
          <cell r="M149">
            <v>74557.778178885434</v>
          </cell>
          <cell r="N149">
            <v>12626.103708171162</v>
          </cell>
          <cell r="O149">
            <v>38889.173486055777</v>
          </cell>
          <cell r="P149">
            <v>38748.880488555784</v>
          </cell>
          <cell r="Q149">
            <v>17076.42561105578</v>
          </cell>
          <cell r="R149">
            <v>39233.987771055785</v>
          </cell>
          <cell r="S149">
            <v>41741.06673855579</v>
          </cell>
          <cell r="T149">
            <v>48712.037213555785</v>
          </cell>
          <cell r="U149">
            <v>44836.075104270058</v>
          </cell>
          <cell r="V149">
            <v>62640.254684270076</v>
          </cell>
          <cell r="W149">
            <v>60999.483486770056</v>
          </cell>
          <cell r="X149">
            <v>69950.516319270071</v>
          </cell>
          <cell r="Y149">
            <v>31665.48558927004</v>
          </cell>
          <cell r="Z149">
            <v>80227.417591770078</v>
          </cell>
          <cell r="AA149">
            <v>50845.009294270072</v>
          </cell>
        </row>
        <row r="150">
          <cell r="B150" t="str">
            <v>Perda de Rec.: Mudança no cron. Obras duplic. de Rod.</v>
          </cell>
        </row>
        <row r="151">
          <cell r="B151" t="str">
            <v>Fluxo de Caixa do Fator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-3612.6987932211182</v>
          </cell>
          <cell r="N151">
            <v>-3568.8513226500313</v>
          </cell>
          <cell r="O151">
            <v>-1074.5472882872064</v>
          </cell>
          <cell r="P151">
            <v>-1119.5162680158792</v>
          </cell>
          <cell r="Q151">
            <v>-1156.7123425498289</v>
          </cell>
          <cell r="R151">
            <v>-1184.2067938230039</v>
          </cell>
          <cell r="S151">
            <v>-1205.5079725585367</v>
          </cell>
          <cell r="T151">
            <v>-1230.207324093044</v>
          </cell>
          <cell r="U151">
            <v>-1254.1794435296529</v>
          </cell>
          <cell r="V151">
            <v>-2126.4497565812585</v>
          </cell>
          <cell r="W151">
            <v>-2167.3492294579814</v>
          </cell>
          <cell r="X151">
            <v>-2247.9258386064521</v>
          </cell>
          <cell r="Y151">
            <v>-4732.5523538074131</v>
          </cell>
          <cell r="Z151">
            <v>-4827.7073465194781</v>
          </cell>
          <cell r="AA151">
            <v>-4902.3974158251403</v>
          </cell>
        </row>
        <row r="152">
          <cell r="B152" t="str">
            <v>Somatoria com Projeto Original</v>
          </cell>
          <cell r="F152">
            <v>-4346.0504011995499</v>
          </cell>
          <cell r="G152">
            <v>0.18764421132873257</v>
          </cell>
          <cell r="H152">
            <v>-34357.295449694619</v>
          </cell>
          <cell r="I152">
            <v>-53872.013544999994</v>
          </cell>
          <cell r="J152">
            <v>2805.2295750000194</v>
          </cell>
          <cell r="K152">
            <v>-48513.595705000014</v>
          </cell>
          <cell r="L152">
            <v>2124.5961649999954</v>
          </cell>
          <cell r="M152">
            <v>39751.463636778877</v>
          </cell>
          <cell r="N152">
            <v>48652.028822349974</v>
          </cell>
          <cell r="O152">
            <v>49268.398381712796</v>
          </cell>
          <cell r="P152">
            <v>51823.063541984127</v>
          </cell>
          <cell r="Q152">
            <v>13640.958277450176</v>
          </cell>
          <cell r="R152">
            <v>42145.888136177004</v>
          </cell>
          <cell r="S152">
            <v>40228.365062441473</v>
          </cell>
          <cell r="T152">
            <v>31583.563910906963</v>
          </cell>
          <cell r="U152">
            <v>32477.06222147034</v>
          </cell>
          <cell r="V152">
            <v>63077.965788418755</v>
          </cell>
          <cell r="W152">
            <v>39914.815275542009</v>
          </cell>
          <cell r="X152">
            <v>48372.232211393544</v>
          </cell>
          <cell r="Y152">
            <v>33437.336091192563</v>
          </cell>
          <cell r="Z152">
            <v>79366.937763480528</v>
          </cell>
          <cell r="AA152">
            <v>63045.84445917487</v>
          </cell>
        </row>
        <row r="153">
          <cell r="B153" t="str">
            <v>Parcelamento do Reajuste Tarifário - Julho/03</v>
          </cell>
        </row>
        <row r="154">
          <cell r="B154" t="str">
            <v>Fluxo de Caixa do Fator</v>
          </cell>
          <cell r="H154">
            <v>0</v>
          </cell>
          <cell r="I154">
            <v>0</v>
          </cell>
          <cell r="J154">
            <v>0</v>
          </cell>
          <cell r="K154">
            <v>-1513.46099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</row>
        <row r="155">
          <cell r="B155" t="str">
            <v>Somatoria com Projeto Original</v>
          </cell>
          <cell r="F155">
            <v>-741.62158170546843</v>
          </cell>
          <cell r="G155">
            <v>0.1939490789488304</v>
          </cell>
          <cell r="H155">
            <v>-34357.295449694619</v>
          </cell>
          <cell r="I155">
            <v>-53872.013544999994</v>
          </cell>
          <cell r="J155">
            <v>2805.2295750000194</v>
          </cell>
          <cell r="K155">
            <v>-50027.056695000014</v>
          </cell>
          <cell r="L155">
            <v>2124.5961649999954</v>
          </cell>
          <cell r="M155">
            <v>43364.162429999997</v>
          </cell>
          <cell r="N155">
            <v>52220.880145000003</v>
          </cell>
          <cell r="O155">
            <v>50342.945670000001</v>
          </cell>
          <cell r="P155">
            <v>52942.579810000003</v>
          </cell>
          <cell r="Q155">
            <v>14797.670620000004</v>
          </cell>
          <cell r="R155">
            <v>43330.094930000007</v>
          </cell>
          <cell r="S155">
            <v>41433.873035000011</v>
          </cell>
          <cell r="T155">
            <v>32813.771235000007</v>
          </cell>
          <cell r="U155">
            <v>33731.241664999994</v>
          </cell>
          <cell r="V155">
            <v>65204.415545000011</v>
          </cell>
          <cell r="W155">
            <v>42082.164504999993</v>
          </cell>
          <cell r="X155">
            <v>50620.158049999998</v>
          </cell>
          <cell r="Y155">
            <v>38169.888444999975</v>
          </cell>
          <cell r="Z155">
            <v>84194.645110000012</v>
          </cell>
          <cell r="AA155">
            <v>67948.241875000007</v>
          </cell>
        </row>
        <row r="156">
          <cell r="B156" t="str">
            <v>Majoração da COFINS</v>
          </cell>
        </row>
        <row r="157">
          <cell r="B157" t="str">
            <v>Fluxo de Caixa do Fator</v>
          </cell>
          <cell r="H157">
            <v>-442.26990897249982</v>
          </cell>
          <cell r="I157">
            <v>-569.79131600000005</v>
          </cell>
          <cell r="J157">
            <v>-561.30476099999987</v>
          </cell>
          <cell r="K157">
            <v>-440.11603256497096</v>
          </cell>
          <cell r="L157">
            <v>-597.356132136013</v>
          </cell>
          <cell r="M157">
            <v>-612.59839877533523</v>
          </cell>
          <cell r="N157">
            <v>-670.87139280286124</v>
          </cell>
          <cell r="O157">
            <v>355.39540391701627</v>
          </cell>
          <cell r="P157">
            <v>367.12638539488182</v>
          </cell>
          <cell r="Q157">
            <v>378.09703393519766</v>
          </cell>
          <cell r="R157">
            <v>385.71183046594069</v>
          </cell>
          <cell r="S157">
            <v>391.96020698594845</v>
          </cell>
          <cell r="T157">
            <v>398.32960343687989</v>
          </cell>
          <cell r="U157">
            <v>405.73897248633358</v>
          </cell>
          <cell r="V157">
            <v>412.97888611737977</v>
          </cell>
          <cell r="W157">
            <v>418.21906459527736</v>
          </cell>
          <cell r="X157">
            <v>426.39491644888363</v>
          </cell>
          <cell r="Y157">
            <v>435.07337262895021</v>
          </cell>
          <cell r="Z157">
            <v>440.89640975073434</v>
          </cell>
          <cell r="AA157">
            <v>446.54982125089327</v>
          </cell>
        </row>
        <row r="158">
          <cell r="B158" t="str">
            <v>Somatoria com Projeto Original</v>
          </cell>
          <cell r="F158">
            <v>-1447.0322068760595</v>
          </cell>
          <cell r="G158">
            <v>0.19276839876973426</v>
          </cell>
          <cell r="H158">
            <v>-34799.565358667118</v>
          </cell>
          <cell r="I158">
            <v>-54441.804860999997</v>
          </cell>
          <cell r="J158">
            <v>2243.9248140000195</v>
          </cell>
          <cell r="K158">
            <v>-48953.711737564983</v>
          </cell>
          <cell r="L158">
            <v>1527.2400328639824</v>
          </cell>
          <cell r="M158">
            <v>42751.564031224661</v>
          </cell>
          <cell r="N158">
            <v>51550.008752197144</v>
          </cell>
          <cell r="O158">
            <v>50698.341073917014</v>
          </cell>
          <cell r="P158">
            <v>53309.706195394887</v>
          </cell>
          <cell r="Q158">
            <v>15175.767653935201</v>
          </cell>
          <cell r="R158">
            <v>43715.806760465945</v>
          </cell>
          <cell r="S158">
            <v>41825.833241985958</v>
          </cell>
          <cell r="T158">
            <v>33212.100838436891</v>
          </cell>
          <cell r="U158">
            <v>34136.980637486326</v>
          </cell>
          <cell r="V158">
            <v>65617.394431117384</v>
          </cell>
          <cell r="W158">
            <v>42500.383569595273</v>
          </cell>
          <cell r="X158">
            <v>51046.552966448879</v>
          </cell>
          <cell r="Y158">
            <v>38604.961817628922</v>
          </cell>
          <cell r="Z158">
            <v>84635.541519750754</v>
          </cell>
          <cell r="AA158">
            <v>68394.791696250904</v>
          </cell>
        </row>
        <row r="159">
          <cell r="B159" t="str">
            <v>Majoração do PIS</v>
          </cell>
        </row>
        <row r="160">
          <cell r="B160" t="str">
            <v>Fluxo de Caixa do Fator</v>
          </cell>
          <cell r="H160">
            <v>-2.0326962500000154</v>
          </cell>
          <cell r="I160">
            <v>-2.2130368000000828</v>
          </cell>
          <cell r="J160">
            <v>-51.577008495032885</v>
          </cell>
          <cell r="K160">
            <v>-138.77906328368033</v>
          </cell>
          <cell r="L160">
            <v>-39.536850706612505</v>
          </cell>
          <cell r="M160">
            <v>-2.5765486500000021</v>
          </cell>
          <cell r="N160">
            <v>-2.6894737999999982</v>
          </cell>
          <cell r="O160">
            <v>-2.7790997000000166</v>
          </cell>
          <cell r="P160">
            <v>-2.8690740000000687</v>
          </cell>
          <cell r="Q160">
            <v>-2.9551287999999625</v>
          </cell>
          <cell r="R160">
            <v>-3.0385705999999786</v>
          </cell>
          <cell r="S160">
            <v>-3.1245383000000162</v>
          </cell>
          <cell r="T160">
            <v>-3.2131190000000069</v>
          </cell>
          <cell r="U160">
            <v>-3.1401727500000756</v>
          </cell>
          <cell r="V160">
            <v>-3.2672081000000186</v>
          </cell>
          <cell r="W160">
            <v>-3.3483852999999635</v>
          </cell>
          <cell r="X160">
            <v>-3.4552570000000093</v>
          </cell>
          <cell r="Y160">
            <v>-3.6659083500000622</v>
          </cell>
          <cell r="Z160">
            <v>-3.7602811999999779</v>
          </cell>
          <cell r="AA160">
            <v>-3.8542185500000787</v>
          </cell>
        </row>
        <row r="161">
          <cell r="B161" t="str">
            <v>Somatoria com Projeto Original</v>
          </cell>
          <cell r="F161">
            <v>-123.40545918351535</v>
          </cell>
          <cell r="G161">
            <v>0.1950063971004708</v>
          </cell>
          <cell r="H161">
            <v>-34359.328145944615</v>
          </cell>
          <cell r="I161">
            <v>-53874.226581799994</v>
          </cell>
          <cell r="J161">
            <v>2753.6525665049867</v>
          </cell>
          <cell r="K161">
            <v>-48652.374768283691</v>
          </cell>
          <cell r="L161">
            <v>2085.0593142933831</v>
          </cell>
          <cell r="M161">
            <v>43361.585881349994</v>
          </cell>
          <cell r="N161">
            <v>52218.190671200005</v>
          </cell>
          <cell r="O161">
            <v>50340.166570300004</v>
          </cell>
          <cell r="P161">
            <v>52939.710736000001</v>
          </cell>
          <cell r="Q161">
            <v>14794.715491200004</v>
          </cell>
          <cell r="R161">
            <v>43327.056359400005</v>
          </cell>
          <cell r="S161">
            <v>41430.748496700013</v>
          </cell>
          <cell r="T161">
            <v>32810.558116000007</v>
          </cell>
          <cell r="U161">
            <v>33728.101492249996</v>
          </cell>
          <cell r="V161">
            <v>65201.148336900013</v>
          </cell>
          <cell r="W161">
            <v>42078.816119699994</v>
          </cell>
          <cell r="X161">
            <v>50616.702792999997</v>
          </cell>
          <cell r="Y161">
            <v>38166.222536649977</v>
          </cell>
          <cell r="Z161">
            <v>84190.884828800015</v>
          </cell>
          <cell r="AA161">
            <v>67944.38765645001</v>
          </cell>
        </row>
        <row r="162">
          <cell r="B162" t="str">
            <v>Alteração do ISS-QN</v>
          </cell>
        </row>
        <row r="163">
          <cell r="B163" t="str">
            <v>Fluxo de Caixa do Fator</v>
          </cell>
          <cell r="H163">
            <v>0</v>
          </cell>
          <cell r="I163">
            <v>0</v>
          </cell>
          <cell r="J163">
            <v>0</v>
          </cell>
          <cell r="K163">
            <v>-1849.5981673956326</v>
          </cell>
          <cell r="L163">
            <v>-2877.9850000000001</v>
          </cell>
          <cell r="M163">
            <v>-3003.5331788766762</v>
          </cell>
          <cell r="N163">
            <v>-3292.2921840143072</v>
          </cell>
          <cell r="O163">
            <v>-3543.6687576424379</v>
          </cell>
          <cell r="P163">
            <v>-3660.6796638571345</v>
          </cell>
          <cell r="Q163">
            <v>-3770.0624887360982</v>
          </cell>
          <cell r="R163">
            <v>-3845.4386310936402</v>
          </cell>
          <cell r="S163">
            <v>-3906.8852500088706</v>
          </cell>
          <cell r="T163">
            <v>-3969.5001045865074</v>
          </cell>
          <cell r="U163">
            <v>-4046.3998017552058</v>
          </cell>
          <cell r="V163">
            <v>-4116.9643096764312</v>
          </cell>
          <cell r="W163">
            <v>-4168.2867408914535</v>
          </cell>
          <cell r="X163">
            <v>-4248.8177548598815</v>
          </cell>
          <cell r="Y163">
            <v>-4332.0560492635859</v>
          </cell>
          <cell r="Z163">
            <v>-4388.9908638332126</v>
          </cell>
          <cell r="AA163">
            <v>-4444.2137713348257</v>
          </cell>
        </row>
        <row r="164">
          <cell r="B164" t="str">
            <v>Somatoria com Projeto Original</v>
          </cell>
          <cell r="F164">
            <v>-9183.5104854062211</v>
          </cell>
          <cell r="G164">
            <v>0.1791068200776591</v>
          </cell>
          <cell r="H164">
            <v>-34357.295449694619</v>
          </cell>
          <cell r="I164">
            <v>-53872.013544999994</v>
          </cell>
          <cell r="J164">
            <v>2805.2295750000194</v>
          </cell>
          <cell r="K164">
            <v>-50363.193872395648</v>
          </cell>
          <cell r="L164">
            <v>-753.38883500000475</v>
          </cell>
          <cell r="M164">
            <v>40360.629251123319</v>
          </cell>
          <cell r="N164">
            <v>48928.587960985693</v>
          </cell>
          <cell r="O164">
            <v>46799.276912357564</v>
          </cell>
          <cell r="P164">
            <v>49281.900146142871</v>
          </cell>
          <cell r="Q164">
            <v>11027.608131263907</v>
          </cell>
          <cell r="R164">
            <v>39484.656298906368</v>
          </cell>
          <cell r="S164">
            <v>37526.987784991143</v>
          </cell>
          <cell r="T164">
            <v>28844.271130413501</v>
          </cell>
          <cell r="U164">
            <v>29684.841863244787</v>
          </cell>
          <cell r="V164">
            <v>61087.451235323577</v>
          </cell>
          <cell r="W164">
            <v>37913.87776410854</v>
          </cell>
          <cell r="X164">
            <v>46371.340295140115</v>
          </cell>
          <cell r="Y164">
            <v>33837.83239573639</v>
          </cell>
          <cell r="Z164">
            <v>79805.6542461668</v>
          </cell>
          <cell r="AA164">
            <v>63504.02810366518</v>
          </cell>
        </row>
        <row r="165">
          <cell r="B165" t="str">
            <v>6ª Adequação - Investimentos</v>
          </cell>
        </row>
        <row r="166">
          <cell r="B166" t="str">
            <v>Fluxo de Caixa do Fator</v>
          </cell>
          <cell r="H166">
            <v>57.768539098354239</v>
          </cell>
          <cell r="I166">
            <v>69.63291592608455</v>
          </cell>
          <cell r="J166">
            <v>76.988280759909117</v>
          </cell>
          <cell r="K166">
            <v>87.675046144126568</v>
          </cell>
          <cell r="L166">
            <v>433.99887053956678</v>
          </cell>
          <cell r="M166">
            <v>-12897.667750444269</v>
          </cell>
          <cell r="N166">
            <v>23964.620046755623</v>
          </cell>
          <cell r="O166">
            <v>-12229.835261172806</v>
          </cell>
          <cell r="P166">
            <v>731.51299487834149</v>
          </cell>
          <cell r="Q166">
            <v>0.67998647166954473</v>
          </cell>
          <cell r="R166">
            <v>-12.549792099349151</v>
          </cell>
          <cell r="S166">
            <v>-32.756414137310628</v>
          </cell>
          <cell r="T166">
            <v>249.05742792350009</v>
          </cell>
          <cell r="U166">
            <v>-531.43039536369179</v>
          </cell>
          <cell r="V166">
            <v>-245.79557780485527</v>
          </cell>
          <cell r="W166">
            <v>-79.410269876426028</v>
          </cell>
          <cell r="X166">
            <v>94.62636867406917</v>
          </cell>
          <cell r="Y166">
            <v>-179.96361606718511</v>
          </cell>
          <cell r="Z166">
            <v>-48.68346899666227</v>
          </cell>
          <cell r="AA166">
            <v>6015.1472682453123</v>
          </cell>
        </row>
        <row r="167">
          <cell r="B167" t="str">
            <v>Somatoria com Projeto Original</v>
          </cell>
          <cell r="F167">
            <v>146.27811241606295</v>
          </cell>
          <cell r="G167">
            <v>0.19546870758151999</v>
          </cell>
          <cell r="H167">
            <v>-34299.526910596265</v>
          </cell>
          <cell r="I167">
            <v>-53802.380629073908</v>
          </cell>
          <cell r="J167">
            <v>2882.2178557599286</v>
          </cell>
          <cell r="K167">
            <v>-48425.920658855888</v>
          </cell>
          <cell r="L167">
            <v>2558.5950355395621</v>
          </cell>
          <cell r="M167">
            <v>30466.494679555726</v>
          </cell>
          <cell r="N167">
            <v>76185.500191755622</v>
          </cell>
          <cell r="O167">
            <v>38113.110408827197</v>
          </cell>
          <cell r="P167">
            <v>53674.092804878346</v>
          </cell>
          <cell r="Q167">
            <v>14798.350606471675</v>
          </cell>
          <cell r="R167">
            <v>43317.545137900655</v>
          </cell>
          <cell r="S167">
            <v>41401.116620862704</v>
          </cell>
          <cell r="T167">
            <v>33062.828662923508</v>
          </cell>
          <cell r="U167">
            <v>33199.811269636302</v>
          </cell>
          <cell r="V167">
            <v>64958.619967195154</v>
          </cell>
          <cell r="W167">
            <v>42002.754235123568</v>
          </cell>
          <cell r="X167">
            <v>50714.784418674069</v>
          </cell>
          <cell r="Y167">
            <v>37989.924828932788</v>
          </cell>
          <cell r="Z167">
            <v>84145.961641003349</v>
          </cell>
          <cell r="AA167">
            <v>73963.389143245324</v>
          </cell>
        </row>
        <row r="168">
          <cell r="B168" t="str">
            <v>Reversão de Deflator de Receitas</v>
          </cell>
        </row>
        <row r="169">
          <cell r="B169" t="str">
            <v>Fluxo de Caixa do Fator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564.98072136000224</v>
          </cell>
          <cell r="S169">
            <v>1445.8371225552032</v>
          </cell>
          <cell r="T169">
            <v>2366.152425154788</v>
          </cell>
          <cell r="U169">
            <v>3337.8096441542903</v>
          </cell>
          <cell r="V169">
            <v>4395.696013472445</v>
          </cell>
          <cell r="W169">
            <v>5439.4748485483778</v>
          </cell>
          <cell r="X169">
            <v>6566.651660143003</v>
          </cell>
          <cell r="Y169">
            <v>7969.0958080381743</v>
          </cell>
          <cell r="Z169">
            <v>9188.0535216392855</v>
          </cell>
          <cell r="AA169">
            <v>10444.503829293666</v>
          </cell>
        </row>
        <row r="170">
          <cell r="B170" t="str">
            <v>Somatoria com Projeto Original</v>
          </cell>
          <cell r="F170">
            <v>2617.6960591761554</v>
          </cell>
          <cell r="G170">
            <v>0.19957564807053693</v>
          </cell>
          <cell r="H170">
            <v>-34357.295449694619</v>
          </cell>
          <cell r="I170">
            <v>-53872.013544999994</v>
          </cell>
          <cell r="J170">
            <v>2805.2295750000194</v>
          </cell>
          <cell r="K170">
            <v>-48513.595705000014</v>
          </cell>
          <cell r="L170">
            <v>2124.5961649999954</v>
          </cell>
          <cell r="M170">
            <v>43364.162429999997</v>
          </cell>
          <cell r="N170">
            <v>52220.880145000003</v>
          </cell>
          <cell r="O170">
            <v>50342.945670000001</v>
          </cell>
          <cell r="P170">
            <v>52942.579810000003</v>
          </cell>
          <cell r="Q170">
            <v>14797.670620000004</v>
          </cell>
          <cell r="R170">
            <v>43895.075651360006</v>
          </cell>
          <cell r="S170">
            <v>42879.710157555215</v>
          </cell>
          <cell r="T170">
            <v>35179.923660154796</v>
          </cell>
          <cell r="U170">
            <v>37069.051309154282</v>
          </cell>
          <cell r="V170">
            <v>69600.111558472461</v>
          </cell>
          <cell r="W170">
            <v>47521.639353548373</v>
          </cell>
          <cell r="X170">
            <v>57186.809710143003</v>
          </cell>
          <cell r="Y170">
            <v>46138.98425303815</v>
          </cell>
          <cell r="Z170">
            <v>93382.698631639301</v>
          </cell>
          <cell r="AA170">
            <v>78392.745704293673</v>
          </cell>
        </row>
        <row r="171">
          <cell r="B171" t="str">
            <v>7ª Adequação - Investimentos</v>
          </cell>
        </row>
        <row r="172">
          <cell r="B172" t="str">
            <v>Fluxo de Caixa do Fator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758.01267028689449</v>
          </cell>
          <cell r="N172">
            <v>4063.7524052298563</v>
          </cell>
          <cell r="O172">
            <v>3364.9356506582862</v>
          </cell>
          <cell r="P172">
            <v>-363.87488039286211</v>
          </cell>
          <cell r="Q172">
            <v>-9612.1089719861902</v>
          </cell>
          <cell r="R172">
            <v>-2321.8733184151693</v>
          </cell>
          <cell r="S172">
            <v>480.69194112278899</v>
          </cell>
          <cell r="T172">
            <v>120.3319615619793</v>
          </cell>
          <cell r="U172">
            <v>152.93829734917159</v>
          </cell>
          <cell r="V172">
            <v>5145.1339047903321</v>
          </cell>
          <cell r="W172">
            <v>11825.470599361905</v>
          </cell>
          <cell r="X172">
            <v>11376.144110811409</v>
          </cell>
          <cell r="Y172">
            <v>-2374.6801544473346</v>
          </cell>
          <cell r="Z172">
            <v>-2157.7540265178623</v>
          </cell>
          <cell r="AA172">
            <v>-3794.924426259839</v>
          </cell>
        </row>
        <row r="173">
          <cell r="B173" t="str">
            <v>Somatoria com Projeto Original</v>
          </cell>
          <cell r="F173">
            <v>1609.1985908392762</v>
          </cell>
          <cell r="G173">
            <v>0.19796319078797572</v>
          </cell>
          <cell r="H173">
            <v>-34357.295449694619</v>
          </cell>
          <cell r="I173">
            <v>-53872.013544999994</v>
          </cell>
          <cell r="J173">
            <v>2805.2295750000194</v>
          </cell>
          <cell r="K173">
            <v>-48513.595705000014</v>
          </cell>
          <cell r="L173">
            <v>2124.5961649999954</v>
          </cell>
          <cell r="M173">
            <v>44122.175100286891</v>
          </cell>
          <cell r="N173">
            <v>56284.632550229857</v>
          </cell>
          <cell r="O173">
            <v>53707.881320658285</v>
          </cell>
          <cell r="P173">
            <v>52578.704929607142</v>
          </cell>
          <cell r="Q173">
            <v>5185.5616480138142</v>
          </cell>
          <cell r="R173">
            <v>41008.221611584835</v>
          </cell>
          <cell r="S173">
            <v>41914.564976122798</v>
          </cell>
          <cell r="T173">
            <v>32934.103196561984</v>
          </cell>
          <cell r="U173">
            <v>33884.179962349168</v>
          </cell>
          <cell r="V173">
            <v>70349.549449790342</v>
          </cell>
          <cell r="W173">
            <v>53907.6351043619</v>
          </cell>
          <cell r="X173">
            <v>61996.302160811407</v>
          </cell>
          <cell r="Y173">
            <v>35795.20829055264</v>
          </cell>
          <cell r="Z173">
            <v>82036.891083482144</v>
          </cell>
          <cell r="AA173">
            <v>64153.31744874017</v>
          </cell>
        </row>
        <row r="174">
          <cell r="B174" t="str">
            <v>Desapropriação Trevo ITU - TAM 015/2005</v>
          </cell>
        </row>
        <row r="175">
          <cell r="B175" t="str">
            <v>Fluxo de Caixa do Fator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-14334.630061569145</v>
          </cell>
          <cell r="O175">
            <v>616.74418778589541</v>
          </cell>
          <cell r="P175">
            <v>616.74418778589541</v>
          </cell>
          <cell r="Q175">
            <v>616.74418778589541</v>
          </cell>
          <cell r="R175">
            <v>616.74418778589541</v>
          </cell>
          <cell r="S175">
            <v>616.74418778589541</v>
          </cell>
          <cell r="T175">
            <v>616.74418778589541</v>
          </cell>
          <cell r="U175">
            <v>616.74418778589541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B176" t="str">
            <v>Somatoria com Projeto Original</v>
          </cell>
          <cell r="F176">
            <v>-3467.4507581784201</v>
          </cell>
          <cell r="G176">
            <v>0.18929717256937867</v>
          </cell>
          <cell r="H176">
            <v>-34357.295449694619</v>
          </cell>
          <cell r="I176">
            <v>-53872.013544999994</v>
          </cell>
          <cell r="J176">
            <v>2805.2295750000194</v>
          </cell>
          <cell r="K176">
            <v>-48513.595705000014</v>
          </cell>
          <cell r="L176">
            <v>2124.5961649999954</v>
          </cell>
          <cell r="M176">
            <v>43364.162429999997</v>
          </cell>
          <cell r="N176">
            <v>37886.250083430859</v>
          </cell>
          <cell r="O176">
            <v>50959.689857785896</v>
          </cell>
          <cell r="P176">
            <v>53559.323997785898</v>
          </cell>
          <cell r="Q176">
            <v>15414.414807785899</v>
          </cell>
          <cell r="R176">
            <v>43946.839117785901</v>
          </cell>
          <cell r="S176">
            <v>42050.617222785906</v>
          </cell>
          <cell r="T176">
            <v>33430.515422785902</v>
          </cell>
          <cell r="U176">
            <v>34347.985852785889</v>
          </cell>
          <cell r="V176">
            <v>65204.415545000011</v>
          </cell>
          <cell r="W176">
            <v>42082.164504999993</v>
          </cell>
          <cell r="X176">
            <v>50620.158049999998</v>
          </cell>
          <cell r="Y176">
            <v>38169.888444999975</v>
          </cell>
          <cell r="Z176">
            <v>84194.645110000012</v>
          </cell>
          <cell r="AA176">
            <v>67948.241875000007</v>
          </cell>
        </row>
        <row r="177">
          <cell r="B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</row>
        <row r="179">
          <cell r="B179">
            <v>0</v>
          </cell>
          <cell r="F179">
            <v>2.13064446821951E-11</v>
          </cell>
          <cell r="G179">
            <v>0.19521825576665677</v>
          </cell>
          <cell r="H179">
            <v>-34357.295449694619</v>
          </cell>
          <cell r="I179">
            <v>-53872.013544999994</v>
          </cell>
          <cell r="J179">
            <v>2805.2295750000194</v>
          </cell>
          <cell r="K179">
            <v>-48513.595705000014</v>
          </cell>
          <cell r="L179">
            <v>2124.5961649999954</v>
          </cell>
          <cell r="M179">
            <v>43364.162429999997</v>
          </cell>
          <cell r="N179">
            <v>52220.880145000003</v>
          </cell>
          <cell r="O179">
            <v>50342.945670000001</v>
          </cell>
          <cell r="P179">
            <v>52942.579810000003</v>
          </cell>
          <cell r="Q179">
            <v>14797.670620000004</v>
          </cell>
          <cell r="R179">
            <v>43330.094930000007</v>
          </cell>
          <cell r="S179">
            <v>41433.873035000011</v>
          </cell>
          <cell r="T179">
            <v>32813.771235000007</v>
          </cell>
          <cell r="U179">
            <v>33731.241664999994</v>
          </cell>
          <cell r="V179">
            <v>65204.415545000011</v>
          </cell>
          <cell r="W179">
            <v>42082.164504999993</v>
          </cell>
          <cell r="X179">
            <v>50620.158049999998</v>
          </cell>
          <cell r="Y179">
            <v>38169.888444999975</v>
          </cell>
          <cell r="Z179">
            <v>84194.645110000012</v>
          </cell>
          <cell r="AA179">
            <v>67948.241875000007</v>
          </cell>
        </row>
        <row r="180">
          <cell r="B180">
            <v>0</v>
          </cell>
        </row>
        <row r="181">
          <cell r="B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B182">
            <v>0</v>
          </cell>
          <cell r="F182">
            <v>2.13064446821951E-11</v>
          </cell>
          <cell r="G182">
            <v>0.19521825576665677</v>
          </cell>
          <cell r="H182">
            <v>-34357.295449694619</v>
          </cell>
          <cell r="I182">
            <v>-53872.013544999994</v>
          </cell>
          <cell r="J182">
            <v>2805.2295750000194</v>
          </cell>
          <cell r="K182">
            <v>-48513.595705000014</v>
          </cell>
          <cell r="L182">
            <v>2124.5961649999954</v>
          </cell>
          <cell r="M182">
            <v>43364.162429999997</v>
          </cell>
          <cell r="N182">
            <v>52220.880145000003</v>
          </cell>
          <cell r="O182">
            <v>50342.945670000001</v>
          </cell>
          <cell r="P182">
            <v>52942.579810000003</v>
          </cell>
          <cell r="Q182">
            <v>14797.670620000004</v>
          </cell>
          <cell r="R182">
            <v>43330.094930000007</v>
          </cell>
          <cell r="S182">
            <v>41433.873035000011</v>
          </cell>
          <cell r="T182">
            <v>32813.771235000007</v>
          </cell>
          <cell r="U182">
            <v>33731.241664999994</v>
          </cell>
          <cell r="V182">
            <v>65204.415545000011</v>
          </cell>
          <cell r="W182">
            <v>42082.164504999993</v>
          </cell>
          <cell r="X182">
            <v>50620.158049999998</v>
          </cell>
          <cell r="Y182">
            <v>38169.888444999975</v>
          </cell>
          <cell r="Z182">
            <v>84194.645110000012</v>
          </cell>
          <cell r="AA182">
            <v>67948.241875000007</v>
          </cell>
        </row>
        <row r="183">
          <cell r="B183" t="str">
            <v>(=)TOTAL GERAL</v>
          </cell>
        </row>
        <row r="184">
          <cell r="B184" t="str">
            <v>Fluxo de Caixa do Fator</v>
          </cell>
          <cell r="H184">
            <v>12021.584418875853</v>
          </cell>
          <cell r="I184">
            <v>31690.457208433105</v>
          </cell>
          <cell r="J184">
            <v>-646.14906426143887</v>
          </cell>
          <cell r="K184">
            <v>39345.762126785288</v>
          </cell>
          <cell r="L184">
            <v>-8129.8782234176078</v>
          </cell>
          <cell r="M184">
            <v>-74380.41700217106</v>
          </cell>
          <cell r="N184">
            <v>-60392.814529679716</v>
          </cell>
          <cell r="O184">
            <v>-36477.240273385476</v>
          </cell>
          <cell r="P184">
            <v>-19235.063924650982</v>
          </cell>
          <cell r="Q184">
            <v>21135.275552176427</v>
          </cell>
          <cell r="R184">
            <v>-8707.872292803555</v>
          </cell>
          <cell r="S184">
            <v>-3719.8970077731865</v>
          </cell>
          <cell r="T184">
            <v>3576.5240993797047</v>
          </cell>
          <cell r="U184">
            <v>-10195.767534702418</v>
          </cell>
          <cell r="V184">
            <v>-13540.966773336819</v>
          </cell>
          <cell r="W184">
            <v>10052.962793829469</v>
          </cell>
          <cell r="X184">
            <v>7141.0272976934993</v>
          </cell>
          <cell r="Y184">
            <v>-3633.0420985870578</v>
          </cell>
          <cell r="Z184">
            <v>-39073.724936854946</v>
          </cell>
          <cell r="AA184">
            <v>-14616.063187996586</v>
          </cell>
        </row>
        <row r="185">
          <cell r="B185" t="str">
            <v>Somatoria com Projeto Original</v>
          </cell>
          <cell r="F185">
            <v>-8144.2877093687275</v>
          </cell>
          <cell r="G185">
            <v>0.17468941259549392</v>
          </cell>
          <cell r="H185">
            <v>-22335.711030818766</v>
          </cell>
          <cell r="I185">
            <v>-22181.55633656689</v>
          </cell>
          <cell r="J185">
            <v>2159.0805107385804</v>
          </cell>
          <cell r="K185">
            <v>-9167.833578214726</v>
          </cell>
          <cell r="L185">
            <v>-6005.2820584176125</v>
          </cell>
          <cell r="M185">
            <v>-31016.254572171063</v>
          </cell>
          <cell r="N185">
            <v>-8171.9343846797128</v>
          </cell>
          <cell r="O185">
            <v>13865.705396614525</v>
          </cell>
          <cell r="P185">
            <v>33707.515885349021</v>
          </cell>
          <cell r="Q185">
            <v>35932.946172176431</v>
          </cell>
          <cell r="R185">
            <v>34622.22263719645</v>
          </cell>
          <cell r="S185">
            <v>37713.976027226825</v>
          </cell>
          <cell r="T185">
            <v>36390.295334379713</v>
          </cell>
          <cell r="U185">
            <v>23535.474130297574</v>
          </cell>
          <cell r="V185">
            <v>51663.448771663192</v>
          </cell>
          <cell r="W185">
            <v>52135.127298829466</v>
          </cell>
          <cell r="X185">
            <v>57761.185347693499</v>
          </cell>
          <cell r="Y185">
            <v>34536.846346412916</v>
          </cell>
          <cell r="Z185">
            <v>45120.920173145067</v>
          </cell>
          <cell r="AA185">
            <v>53332.178687003419</v>
          </cell>
        </row>
        <row r="186">
          <cell r="B186" t="str">
            <v>(a) efeitos de cada fator de desequilibrio no fluxo de caixa e na taxa interna de retorno do projeto original</v>
          </cell>
        </row>
        <row r="188">
          <cell r="B188" t="str">
            <v>DEMONSTRATIVO DE RESULTADOS COM FATORES DE DESEQUILIBRIO NO PERIODO CONTRATUAL (MIlhares de Reais)</v>
          </cell>
        </row>
        <row r="190">
          <cell r="B190" t="str">
            <v>DISCRIMINAÇÃO</v>
          </cell>
          <cell r="G190">
            <v>1</v>
          </cell>
          <cell r="H190">
            <v>2</v>
          </cell>
          <cell r="I190">
            <v>3</v>
          </cell>
          <cell r="J190">
            <v>4</v>
          </cell>
          <cell r="K190">
            <v>5</v>
          </cell>
          <cell r="L190">
            <v>6</v>
          </cell>
          <cell r="M190">
            <v>7</v>
          </cell>
          <cell r="N190">
            <v>8</v>
          </cell>
          <cell r="O190">
            <v>9</v>
          </cell>
          <cell r="P190">
            <v>10</v>
          </cell>
          <cell r="Q190">
            <v>11</v>
          </cell>
          <cell r="R190">
            <v>12</v>
          </cell>
          <cell r="S190">
            <v>13</v>
          </cell>
          <cell r="T190">
            <v>14</v>
          </cell>
          <cell r="U190">
            <v>15</v>
          </cell>
          <cell r="V190">
            <v>16</v>
          </cell>
          <cell r="W190">
            <v>17</v>
          </cell>
          <cell r="X190">
            <v>18</v>
          </cell>
          <cell r="Y190">
            <v>19</v>
          </cell>
          <cell r="Z190">
            <v>20</v>
          </cell>
          <cell r="AA190" t="str">
            <v>TOTAL</v>
          </cell>
        </row>
        <row r="191">
          <cell r="B191" t="str">
            <v>1 -  RECEITA BRUTA    (1.1)</v>
          </cell>
          <cell r="G191">
            <v>64611.144174999987</v>
          </cell>
          <cell r="H191">
            <v>83519.181477564911</v>
          </cell>
          <cell r="I191">
            <v>82277.195915945078</v>
          </cell>
          <cell r="J191">
            <v>80676.963009265528</v>
          </cell>
          <cell r="K191">
            <v>85907.887856207584</v>
          </cell>
          <cell r="L191">
            <v>89661.270640864925</v>
          </cell>
          <cell r="M191">
            <v>98278.391981745328</v>
          </cell>
          <cell r="N191">
            <v>105778.86775062019</v>
          </cell>
          <cell r="O191">
            <v>109276.35870958636</v>
          </cell>
          <cell r="P191">
            <v>112540.83867650809</v>
          </cell>
          <cell r="Q191">
            <v>115740.3522772812</v>
          </cell>
          <cell r="R191">
            <v>119067.2037714724</v>
          </cell>
          <cell r="S191">
            <v>122488.12249436736</v>
          </cell>
          <cell r="T191">
            <v>126427.1335084203</v>
          </cell>
          <cell r="U191">
            <v>130320.42023422672</v>
          </cell>
          <cell r="V191">
            <v>133615.90854487766</v>
          </cell>
          <cell r="W191">
            <v>137923.92023201397</v>
          </cell>
          <cell r="X191">
            <v>142778.45438984205</v>
          </cell>
          <cell r="Y191">
            <v>146539.02836517751</v>
          </cell>
          <cell r="Z191">
            <v>150310.08253982107</v>
          </cell>
          <cell r="AA191">
            <v>2237738.7265508082</v>
          </cell>
        </row>
        <row r="192">
          <cell r="B192" t="str">
            <v>1.1 - Operacionais    (1.1.1 + 1.1.2)</v>
          </cell>
          <cell r="G192">
            <v>64611.144174999987</v>
          </cell>
          <cell r="H192">
            <v>83519.181477564911</v>
          </cell>
          <cell r="I192">
            <v>82277.195915945078</v>
          </cell>
          <cell r="J192">
            <v>80676.963009265528</v>
          </cell>
          <cell r="K192">
            <v>85907.887856207584</v>
          </cell>
          <cell r="L192">
            <v>89661.270640864925</v>
          </cell>
          <cell r="M192">
            <v>98278.391981745328</v>
          </cell>
          <cell r="N192">
            <v>105778.86775062019</v>
          </cell>
          <cell r="O192">
            <v>109276.35870958636</v>
          </cell>
          <cell r="P192">
            <v>112540.83867650809</v>
          </cell>
          <cell r="Q192">
            <v>115740.3522772812</v>
          </cell>
          <cell r="R192">
            <v>119067.2037714724</v>
          </cell>
          <cell r="S192">
            <v>122488.12249436736</v>
          </cell>
          <cell r="T192">
            <v>126427.1335084203</v>
          </cell>
          <cell r="U192">
            <v>130320.42023422672</v>
          </cell>
          <cell r="V192">
            <v>133615.90854487766</v>
          </cell>
          <cell r="W192">
            <v>137923.92023201397</v>
          </cell>
          <cell r="X192">
            <v>142778.45438984205</v>
          </cell>
          <cell r="Y192">
            <v>146539.02836517751</v>
          </cell>
          <cell r="Z192">
            <v>150310.08253982107</v>
          </cell>
          <cell r="AA192">
            <v>2237738.7265508082</v>
          </cell>
        </row>
        <row r="193">
          <cell r="B193" t="str">
            <v>1.1.1 - Receitas de  Pedágios    (Transp. Qd.2.1.1.2)</v>
          </cell>
          <cell r="G193">
            <v>64611.144174999987</v>
          </cell>
          <cell r="H193">
            <v>82839.179999999993</v>
          </cell>
          <cell r="I193">
            <v>81306.169999999984</v>
          </cell>
          <cell r="J193">
            <v>79705.919999999998</v>
          </cell>
          <cell r="K193">
            <v>84936.91</v>
          </cell>
          <cell r="L193">
            <v>88690.236832139592</v>
          </cell>
          <cell r="M193">
            <v>96870.378627292739</v>
          </cell>
          <cell r="N193">
            <v>104370.89694455036</v>
          </cell>
          <cell r="O193">
            <v>107868.32981663087</v>
          </cell>
          <cell r="P193">
            <v>111132.81876824172</v>
          </cell>
          <cell r="Q193">
            <v>114332.39086846689</v>
          </cell>
          <cell r="R193">
            <v>117659.18965877224</v>
          </cell>
          <cell r="S193">
            <v>121080.14089813811</v>
          </cell>
          <cell r="T193">
            <v>125019.12961739481</v>
          </cell>
          <cell r="U193">
            <v>128912.41909198486</v>
          </cell>
          <cell r="V193">
            <v>132207.90570863907</v>
          </cell>
          <cell r="W193">
            <v>136515.91836752923</v>
          </cell>
          <cell r="X193">
            <v>141370.44717942667</v>
          </cell>
          <cell r="Y193">
            <v>145131.00538955838</v>
          </cell>
          <cell r="Z193">
            <v>148902.05986515642</v>
          </cell>
          <cell r="AA193">
            <v>2213462.5918089217</v>
          </cell>
        </row>
        <row r="194">
          <cell r="B194" t="str">
            <v>1.1.2 - Outras Receitas Operacionais    (calculado 2.1.2.)</v>
          </cell>
          <cell r="G194">
            <v>0</v>
          </cell>
          <cell r="H194">
            <v>680.00147756491504</v>
          </cell>
          <cell r="I194">
            <v>971.02591594509477</v>
          </cell>
          <cell r="J194">
            <v>971.04300926553674</v>
          </cell>
          <cell r="K194">
            <v>970.97785620758134</v>
          </cell>
          <cell r="L194">
            <v>971.03380872532864</v>
          </cell>
          <cell r="M194">
            <v>1408.0133544525906</v>
          </cell>
          <cell r="N194">
            <v>1407.970806069836</v>
          </cell>
          <cell r="O194">
            <v>1408.0288929554943</v>
          </cell>
          <cell r="P194">
            <v>1408.0199082663721</v>
          </cell>
          <cell r="Q194">
            <v>1407.9614088143096</v>
          </cell>
          <cell r="R194">
            <v>1408.0141127001589</v>
          </cell>
          <cell r="S194">
            <v>1407.9815962292548</v>
          </cell>
          <cell r="T194">
            <v>1408.0038910254934</v>
          </cell>
          <cell r="U194">
            <v>1408.0011422418563</v>
          </cell>
          <cell r="V194">
            <v>1408.0028362385883</v>
          </cell>
          <cell r="W194">
            <v>1408.0018644847439</v>
          </cell>
          <cell r="X194">
            <v>1408.0072104153946</v>
          </cell>
          <cell r="Y194">
            <v>1408.0229756191206</v>
          </cell>
          <cell r="Z194">
            <v>1408.0226746646526</v>
          </cell>
          <cell r="AA194">
            <v>24276.134741886326</v>
          </cell>
        </row>
        <row r="195">
          <cell r="B195" t="str">
            <v>2 -  DEDUÇÕES DA RECEITA    (2.1)</v>
          </cell>
          <cell r="G195">
            <v>2455.3335373874997</v>
          </cell>
          <cell r="H195">
            <v>3398.9878158221372</v>
          </cell>
          <cell r="I195">
            <v>5011.8446014666233</v>
          </cell>
          <cell r="J195">
            <v>5762.5563305578999</v>
          </cell>
          <cell r="K195">
            <v>7522.6455697456586</v>
          </cell>
          <cell r="L195">
            <v>7777.0805769112958</v>
          </cell>
          <cell r="M195">
            <v>8523.5610451538159</v>
          </cell>
          <cell r="N195">
            <v>8096.3457526189541</v>
          </cell>
          <cell r="O195">
            <v>8363.8066966355836</v>
          </cell>
          <cell r="P195">
            <v>8613.7018033395525</v>
          </cell>
          <cell r="Q195">
            <v>8868.3820387712949</v>
          </cell>
          <cell r="R195">
            <v>9137.6675664826325</v>
          </cell>
          <cell r="S195">
            <v>9415.1929956348413</v>
          </cell>
          <cell r="T195">
            <v>9732.7315021794511</v>
          </cell>
          <cell r="U195">
            <v>10048.641541673434</v>
          </cell>
          <cell r="V195">
            <v>10318.492010184034</v>
          </cell>
          <cell r="W195">
            <v>10667.260880779266</v>
          </cell>
          <cell r="X195">
            <v>11062.60951761475</v>
          </cell>
          <cell r="Y195">
            <v>11370.937408533331</v>
          </cell>
          <cell r="Z195">
            <v>11680.787567696787</v>
          </cell>
          <cell r="AA195">
            <v>167828.56675918881</v>
          </cell>
        </row>
        <row r="196">
          <cell r="B196" t="str">
            <v>2.1 - Tributos sobre Faturamento    (2.1.1+ .... + 2.1.4)</v>
          </cell>
          <cell r="G196">
            <v>2455.3335373874997</v>
          </cell>
          <cell r="H196">
            <v>3398.9878158221372</v>
          </cell>
          <cell r="I196">
            <v>5011.8446014666233</v>
          </cell>
          <cell r="J196">
            <v>5762.5563305578999</v>
          </cell>
          <cell r="K196">
            <v>7522.6455697456586</v>
          </cell>
          <cell r="L196">
            <v>7777.0805769112958</v>
          </cell>
          <cell r="M196">
            <v>8523.5610451538159</v>
          </cell>
          <cell r="N196">
            <v>8096.3457526189541</v>
          </cell>
          <cell r="O196">
            <v>8363.8066966355836</v>
          </cell>
          <cell r="P196">
            <v>8613.7018033395525</v>
          </cell>
          <cell r="Q196">
            <v>8868.3820387712949</v>
          </cell>
          <cell r="R196">
            <v>9137.6675664826325</v>
          </cell>
          <cell r="S196">
            <v>9415.1929956348413</v>
          </cell>
          <cell r="T196">
            <v>9732.7315021794511</v>
          </cell>
          <cell r="U196">
            <v>10048.641541673434</v>
          </cell>
          <cell r="V196">
            <v>10318.492010184034</v>
          </cell>
          <cell r="W196">
            <v>10667.260880779266</v>
          </cell>
          <cell r="X196">
            <v>11062.60951761475</v>
          </cell>
          <cell r="Y196">
            <v>11370.937408533331</v>
          </cell>
          <cell r="Z196">
            <v>11680.787567696787</v>
          </cell>
          <cell r="AA196">
            <v>167828.56675918881</v>
          </cell>
        </row>
        <row r="197">
          <cell r="B197" t="str">
            <v>2.1.1 - I.S.S    (transp. Qd  1.3.)</v>
          </cell>
          <cell r="G197">
            <v>0</v>
          </cell>
          <cell r="H197">
            <v>331.99166666666667</v>
          </cell>
          <cell r="I197">
            <v>1916.75</v>
          </cell>
          <cell r="J197">
            <v>2760.5942796949739</v>
          </cell>
          <cell r="K197">
            <v>4295.5</v>
          </cell>
          <cell r="L197">
            <v>4482.8853416069796</v>
          </cell>
          <cell r="M197">
            <v>4913.8689313646373</v>
          </cell>
          <cell r="N197">
            <v>5289.0578472275192</v>
          </cell>
          <cell r="O197">
            <v>5463.700990831544</v>
          </cell>
          <cell r="P197">
            <v>5626.9589384120873</v>
          </cell>
          <cell r="Q197">
            <v>5787.1830434233443</v>
          </cell>
          <cell r="R197">
            <v>5953.2979829386131</v>
          </cell>
          <cell r="S197">
            <v>6124.4895449069063</v>
          </cell>
          <cell r="T197">
            <v>6321.338480869741</v>
          </cell>
          <cell r="U197">
            <v>6516.0154545992427</v>
          </cell>
          <cell r="V197">
            <v>6680.7812854319536</v>
          </cell>
          <cell r="W197">
            <v>6896.1864183764619</v>
          </cell>
          <cell r="X197">
            <v>7138.8833589713349</v>
          </cell>
          <cell r="Y197">
            <v>7326.8227694779207</v>
          </cell>
          <cell r="Z197">
            <v>7515.3739932578219</v>
          </cell>
          <cell r="AA197">
            <v>101341.68032805773</v>
          </cell>
        </row>
        <row r="198">
          <cell r="B198" t="str">
            <v>2.1.2 - Cofins    (transp. Qd 1.3.)</v>
          </cell>
          <cell r="G198">
            <v>1952.3272252499996</v>
          </cell>
          <cell r="H198">
            <v>2520.8184295512983</v>
          </cell>
          <cell r="I198">
            <v>2483.3122183189016</v>
          </cell>
          <cell r="J198">
            <v>2270.4288610285507</v>
          </cell>
          <cell r="K198">
            <v>2609.7340737450668</v>
          </cell>
          <cell r="L198">
            <v>2707.5513811386945</v>
          </cell>
          <cell r="M198">
            <v>2966.8684259078336</v>
          </cell>
          <cell r="N198">
            <v>2115.577355012404</v>
          </cell>
          <cell r="O198">
            <v>2185.5271741917277</v>
          </cell>
          <cell r="P198">
            <v>2250.8167735301618</v>
          </cell>
          <cell r="Q198">
            <v>2324.3515255456236</v>
          </cell>
          <cell r="R198">
            <v>2405.769269029448</v>
          </cell>
          <cell r="S198">
            <v>2489.7349545145476</v>
          </cell>
          <cell r="T198">
            <v>2584.9298285049795</v>
          </cell>
          <cell r="U198">
            <v>2680.6669255517172</v>
          </cell>
          <cell r="V198">
            <v>2764.2097292103758</v>
          </cell>
          <cell r="W198">
            <v>2869.4118808947128</v>
          </cell>
          <cell r="X198">
            <v>2990.1947001094413</v>
          </cell>
          <cell r="Y198">
            <v>3085.9985946817574</v>
          </cell>
          <cell r="Z198">
            <v>3182.6454729301277</v>
          </cell>
          <cell r="AA198">
            <v>51440.874798647361</v>
          </cell>
        </row>
        <row r="199">
          <cell r="B199" t="str">
            <v>2.1.3 - Pis / Pasep    (transp. Qd 1.3.)</v>
          </cell>
          <cell r="G199">
            <v>423.0063121375</v>
          </cell>
          <cell r="H199">
            <v>546.17771960417201</v>
          </cell>
          <cell r="I199">
            <v>611.78238314772193</v>
          </cell>
          <cell r="J199">
            <v>731.53318983437566</v>
          </cell>
          <cell r="K199">
            <v>617.4114960005918</v>
          </cell>
          <cell r="L199">
            <v>586.64385416562197</v>
          </cell>
          <cell r="M199">
            <v>642.82368788134465</v>
          </cell>
          <cell r="N199">
            <v>691.71055037903113</v>
          </cell>
          <cell r="O199">
            <v>714.57853161231151</v>
          </cell>
          <cell r="P199">
            <v>735.92609139730246</v>
          </cell>
          <cell r="Q199">
            <v>756.84746980232774</v>
          </cell>
          <cell r="R199">
            <v>778.60031451457053</v>
          </cell>
          <cell r="S199">
            <v>800.96849621338777</v>
          </cell>
          <cell r="T199">
            <v>826.46319280473188</v>
          </cell>
          <cell r="U199">
            <v>851.95916152247366</v>
          </cell>
          <cell r="V199">
            <v>873.50099554170458</v>
          </cell>
          <cell r="W199">
            <v>901.66258150809097</v>
          </cell>
          <cell r="X199">
            <v>933.53145853397348</v>
          </cell>
          <cell r="Y199">
            <v>958.11604437365361</v>
          </cell>
          <cell r="Z199">
            <v>982.76810150883693</v>
          </cell>
          <cell r="AA199">
            <v>14966.011632483722</v>
          </cell>
        </row>
        <row r="200">
          <cell r="B200" t="str">
            <v>2.1.4 - CPMF    (transp Qd 1.3.)</v>
          </cell>
          <cell r="G200">
            <v>80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80</v>
          </cell>
        </row>
        <row r="201">
          <cell r="B201" t="str">
            <v>3 -  RECEITA LIQUIDA    (1 - 2)</v>
          </cell>
          <cell r="G201">
            <v>62155.810637612485</v>
          </cell>
          <cell r="H201">
            <v>80120.193661742771</v>
          </cell>
          <cell r="I201">
            <v>77265.351314478452</v>
          </cell>
          <cell r="J201">
            <v>74914.40667870763</v>
          </cell>
          <cell r="K201">
            <v>78385.242286461929</v>
          </cell>
          <cell r="L201">
            <v>81884.190063953632</v>
          </cell>
          <cell r="M201">
            <v>89754.830936591519</v>
          </cell>
          <cell r="N201">
            <v>97682.521998001233</v>
          </cell>
          <cell r="O201">
            <v>100912.55201295078</v>
          </cell>
          <cell r="P201">
            <v>103927.13687316854</v>
          </cell>
          <cell r="Q201">
            <v>106871.97023850991</v>
          </cell>
          <cell r="R201">
            <v>109929.53620498977</v>
          </cell>
          <cell r="S201">
            <v>113072.92949873251</v>
          </cell>
          <cell r="T201">
            <v>116694.40200624085</v>
          </cell>
          <cell r="U201">
            <v>120271.77869255329</v>
          </cell>
          <cell r="V201">
            <v>123297.41653469362</v>
          </cell>
          <cell r="W201">
            <v>127256.6593512347</v>
          </cell>
          <cell r="X201">
            <v>131715.84487222729</v>
          </cell>
          <cell r="Y201">
            <v>135168.09095664418</v>
          </cell>
          <cell r="Z201">
            <v>138629.29497212428</v>
          </cell>
          <cell r="AA201">
            <v>2069910.1597916193</v>
          </cell>
        </row>
        <row r="202">
          <cell r="B202" t="str">
            <v>4 -  DESPESAS    (4.1)</v>
          </cell>
          <cell r="G202">
            <v>42385.658618237452</v>
          </cell>
          <cell r="H202">
            <v>51495.735224474643</v>
          </cell>
          <cell r="I202">
            <v>56819.719625531063</v>
          </cell>
          <cell r="J202">
            <v>61441.817135441786</v>
          </cell>
          <cell r="K202">
            <v>67314.896100571263</v>
          </cell>
          <cell r="L202">
            <v>75394.377207222118</v>
          </cell>
          <cell r="M202">
            <v>82409.599792300432</v>
          </cell>
          <cell r="N202">
            <v>86922.763085623083</v>
          </cell>
          <cell r="O202">
            <v>85649.836180836544</v>
          </cell>
          <cell r="P202">
            <v>81554.39693406639</v>
          </cell>
          <cell r="Q202">
            <v>81029.472924978487</v>
          </cell>
          <cell r="R202">
            <v>78509.496229137527</v>
          </cell>
          <cell r="S202">
            <v>76794.512483491068</v>
          </cell>
          <cell r="T202">
            <v>73220.218427531698</v>
          </cell>
          <cell r="U202">
            <v>68480.151595469841</v>
          </cell>
          <cell r="V202">
            <v>65636.752133011585</v>
          </cell>
          <cell r="W202">
            <v>64870.498850736796</v>
          </cell>
          <cell r="X202">
            <v>73738.737203693847</v>
          </cell>
          <cell r="Y202">
            <v>85610.32691717612</v>
          </cell>
          <cell r="Z202">
            <v>115429.06985330432</v>
          </cell>
          <cell r="AA202">
            <v>1474708.0365228362</v>
          </cell>
        </row>
        <row r="203">
          <cell r="B203" t="str">
            <v>4.1 - Operacionais    (4.1.1+ .... + 4.1.10)</v>
          </cell>
          <cell r="G203">
            <v>42385.658618237452</v>
          </cell>
          <cell r="H203">
            <v>51495.735224474643</v>
          </cell>
          <cell r="I203">
            <v>56819.719625531063</v>
          </cell>
          <cell r="J203">
            <v>61441.817135441786</v>
          </cell>
          <cell r="K203">
            <v>67314.896100571263</v>
          </cell>
          <cell r="L203">
            <v>75394.377207222118</v>
          </cell>
          <cell r="M203">
            <v>82409.599792300432</v>
          </cell>
          <cell r="N203">
            <v>86922.763085623083</v>
          </cell>
          <cell r="O203">
            <v>85649.836180836544</v>
          </cell>
          <cell r="P203">
            <v>81554.39693406639</v>
          </cell>
          <cell r="Q203">
            <v>81029.472924978487</v>
          </cell>
          <cell r="R203">
            <v>78509.496229137527</v>
          </cell>
          <cell r="S203">
            <v>76794.512483491068</v>
          </cell>
          <cell r="T203">
            <v>73220.218427531698</v>
          </cell>
          <cell r="U203">
            <v>68480.151595469841</v>
          </cell>
          <cell r="V203">
            <v>65636.752133011585</v>
          </cell>
          <cell r="W203">
            <v>64870.498850736796</v>
          </cell>
          <cell r="X203">
            <v>73738.737203693847</v>
          </cell>
          <cell r="Y203">
            <v>85610.32691717612</v>
          </cell>
          <cell r="Z203">
            <v>115429.06985330432</v>
          </cell>
          <cell r="AA203">
            <v>1474708.0365228362</v>
          </cell>
        </row>
        <row r="204">
          <cell r="B204" t="str">
            <v>4.1.1  -  Pessoal e Administradores    (Transp. Qd. 1.3.)</v>
          </cell>
          <cell r="G204">
            <v>18102</v>
          </cell>
          <cell r="H204">
            <v>22685</v>
          </cell>
          <cell r="I204">
            <v>24290</v>
          </cell>
          <cell r="J204">
            <v>24290</v>
          </cell>
          <cell r="K204">
            <v>24734</v>
          </cell>
          <cell r="L204">
            <v>23904</v>
          </cell>
          <cell r="M204">
            <v>23904</v>
          </cell>
          <cell r="N204">
            <v>23904</v>
          </cell>
          <cell r="O204">
            <v>23904</v>
          </cell>
          <cell r="P204">
            <v>23904</v>
          </cell>
          <cell r="Q204">
            <v>23904</v>
          </cell>
          <cell r="R204">
            <v>23904</v>
          </cell>
          <cell r="S204">
            <v>23904</v>
          </cell>
          <cell r="T204">
            <v>23904</v>
          </cell>
          <cell r="U204">
            <v>23984</v>
          </cell>
          <cell r="V204">
            <v>23995</v>
          </cell>
          <cell r="W204">
            <v>23995</v>
          </cell>
          <cell r="X204">
            <v>23995</v>
          </cell>
          <cell r="Y204">
            <v>23995</v>
          </cell>
          <cell r="Z204">
            <v>23995</v>
          </cell>
          <cell r="AA204">
            <v>473196</v>
          </cell>
        </row>
        <row r="205">
          <cell r="B205" t="str">
            <v>4.1.2  -  Conservação de Rotina    (Transp. Qd. 1.3.)</v>
          </cell>
          <cell r="G205">
            <v>8823</v>
          </cell>
          <cell r="H205">
            <v>6443</v>
          </cell>
          <cell r="I205">
            <v>6604</v>
          </cell>
          <cell r="J205">
            <v>6696</v>
          </cell>
          <cell r="K205">
            <v>7213</v>
          </cell>
          <cell r="L205">
            <v>7875</v>
          </cell>
          <cell r="M205">
            <v>7875</v>
          </cell>
          <cell r="N205">
            <v>7875</v>
          </cell>
          <cell r="O205">
            <v>7875</v>
          </cell>
          <cell r="P205">
            <v>7875</v>
          </cell>
          <cell r="Q205">
            <v>7875</v>
          </cell>
          <cell r="R205">
            <v>7875</v>
          </cell>
          <cell r="S205">
            <v>7875</v>
          </cell>
          <cell r="T205">
            <v>7878</v>
          </cell>
          <cell r="U205">
            <v>8112</v>
          </cell>
          <cell r="V205">
            <v>8165</v>
          </cell>
          <cell r="W205">
            <v>8165</v>
          </cell>
          <cell r="X205">
            <v>8165</v>
          </cell>
          <cell r="Y205">
            <v>8228</v>
          </cell>
          <cell r="Z205">
            <v>8293</v>
          </cell>
          <cell r="AA205">
            <v>155785</v>
          </cell>
        </row>
        <row r="206">
          <cell r="B206" t="str">
            <v>4.1.3  -  Consumo    (Transp. Qd. 1.3.)</v>
          </cell>
          <cell r="G206">
            <v>1554</v>
          </cell>
          <cell r="H206">
            <v>2328</v>
          </cell>
          <cell r="I206">
            <v>2578</v>
          </cell>
          <cell r="J206">
            <v>2578</v>
          </cell>
          <cell r="K206">
            <v>2578</v>
          </cell>
          <cell r="L206">
            <v>2516</v>
          </cell>
          <cell r="M206">
            <v>2516</v>
          </cell>
          <cell r="N206">
            <v>2516</v>
          </cell>
          <cell r="O206">
            <v>2516</v>
          </cell>
          <cell r="P206">
            <v>2516</v>
          </cell>
          <cell r="Q206">
            <v>2516</v>
          </cell>
          <cell r="R206">
            <v>2516</v>
          </cell>
          <cell r="S206">
            <v>2516</v>
          </cell>
          <cell r="T206">
            <v>2516</v>
          </cell>
          <cell r="U206">
            <v>2516</v>
          </cell>
          <cell r="V206">
            <v>2516</v>
          </cell>
          <cell r="W206">
            <v>2516</v>
          </cell>
          <cell r="X206">
            <v>2516</v>
          </cell>
          <cell r="Y206">
            <v>2516</v>
          </cell>
          <cell r="Z206">
            <v>2516</v>
          </cell>
          <cell r="AA206">
            <v>49356</v>
          </cell>
        </row>
        <row r="207">
          <cell r="B207" t="str">
            <v>4.1.4  -  Transportes    (Transp. Qd. 1.3.)</v>
          </cell>
          <cell r="G207">
            <v>850</v>
          </cell>
          <cell r="H207">
            <v>1403</v>
          </cell>
          <cell r="I207">
            <v>1441</v>
          </cell>
          <cell r="J207">
            <v>1441</v>
          </cell>
          <cell r="K207">
            <v>1441</v>
          </cell>
          <cell r="L207">
            <v>1498</v>
          </cell>
          <cell r="M207">
            <v>1498</v>
          </cell>
          <cell r="N207">
            <v>1498</v>
          </cell>
          <cell r="O207">
            <v>1498</v>
          </cell>
          <cell r="P207">
            <v>1498</v>
          </cell>
          <cell r="Q207">
            <v>1498</v>
          </cell>
          <cell r="R207">
            <v>1497</v>
          </cell>
          <cell r="S207">
            <v>1497</v>
          </cell>
          <cell r="T207">
            <v>1497</v>
          </cell>
          <cell r="U207">
            <v>1497</v>
          </cell>
          <cell r="V207">
            <v>1497</v>
          </cell>
          <cell r="W207">
            <v>1497</v>
          </cell>
          <cell r="X207">
            <v>1497</v>
          </cell>
          <cell r="Y207">
            <v>1497</v>
          </cell>
          <cell r="Z207">
            <v>1497</v>
          </cell>
          <cell r="AA207">
            <v>29037</v>
          </cell>
        </row>
        <row r="208">
          <cell r="B208" t="str">
            <v>4.1.5  -  Diversas    (Transp. Qd. 1.3.)</v>
          </cell>
          <cell r="G208">
            <v>2548.2600000000002</v>
          </cell>
          <cell r="H208">
            <v>861.84</v>
          </cell>
          <cell r="I208">
            <v>1083.3</v>
          </cell>
          <cell r="J208">
            <v>861.84</v>
          </cell>
          <cell r="K208">
            <v>1083.3</v>
          </cell>
          <cell r="L208">
            <v>861.84</v>
          </cell>
          <cell r="M208">
            <v>1083.3</v>
          </cell>
          <cell r="N208">
            <v>861.84</v>
          </cell>
          <cell r="O208">
            <v>1083.3</v>
          </cell>
          <cell r="P208">
            <v>861.84</v>
          </cell>
          <cell r="Q208">
            <v>1083.3</v>
          </cell>
          <cell r="R208">
            <v>861.84</v>
          </cell>
          <cell r="S208">
            <v>1083.3</v>
          </cell>
          <cell r="T208">
            <v>861.84</v>
          </cell>
          <cell r="U208">
            <v>1083.3</v>
          </cell>
          <cell r="V208">
            <v>861.84</v>
          </cell>
          <cell r="W208">
            <v>1083.3</v>
          </cell>
          <cell r="X208">
            <v>861.84</v>
          </cell>
          <cell r="Y208">
            <v>1083.3</v>
          </cell>
          <cell r="Z208">
            <v>861.84</v>
          </cell>
          <cell r="AA208">
            <v>20916.359999999997</v>
          </cell>
        </row>
        <row r="209">
          <cell r="B209" t="str">
            <v>4.1.6  -  Depreciação/Amortização    (Transp. Qd. 1.3.)</v>
          </cell>
          <cell r="G209">
            <v>4198.7979999999998</v>
          </cell>
          <cell r="H209">
            <v>10531.111092105262</v>
          </cell>
          <cell r="I209">
            <v>13732.077897660818</v>
          </cell>
          <cell r="J209">
            <v>18361.090397660821</v>
          </cell>
          <cell r="K209">
            <v>22972.02289766082</v>
          </cell>
          <cell r="L209">
            <v>31378.34414766082</v>
          </cell>
          <cell r="M209">
            <v>37802.664857401629</v>
          </cell>
          <cell r="N209">
            <v>42269.065434324708</v>
          </cell>
          <cell r="O209">
            <v>40648.430850991375</v>
          </cell>
          <cell r="P209">
            <v>36537.392100991376</v>
          </cell>
          <cell r="Q209">
            <v>35777.524600991375</v>
          </cell>
          <cell r="R209">
            <v>33358.67460099137</v>
          </cell>
          <cell r="S209">
            <v>31272.208350991375</v>
          </cell>
          <cell r="T209">
            <v>27775.862815277091</v>
          </cell>
          <cell r="U209">
            <v>22440.686867441036</v>
          </cell>
          <cell r="V209">
            <v>19548.783367441039</v>
          </cell>
          <cell r="W209">
            <v>18425.32711744104</v>
          </cell>
          <cell r="X209">
            <v>27246.856284107707</v>
          </cell>
          <cell r="Y209">
            <v>38847.497534107701</v>
          </cell>
          <cell r="Z209">
            <v>68596.665034107689</v>
          </cell>
          <cell r="AA209">
            <v>581721.08424935513</v>
          </cell>
        </row>
        <row r="210">
          <cell r="B210" t="str">
            <v>4.1.7  -  Seguros    (transp. Qd 1.3.)</v>
          </cell>
          <cell r="G210">
            <v>1236.2652794844441</v>
          </cell>
          <cell r="H210">
            <v>1456.2926745394443</v>
          </cell>
          <cell r="I210">
            <v>1279.774836888889</v>
          </cell>
          <cell r="J210">
            <v>1517.0118339999999</v>
          </cell>
          <cell r="K210">
            <v>1410.9657582222223</v>
          </cell>
          <cell r="L210">
            <v>1401.8755313333336</v>
          </cell>
          <cell r="M210">
            <v>1424.8455664444446</v>
          </cell>
          <cell r="N210">
            <v>1471.4558097777781</v>
          </cell>
          <cell r="O210">
            <v>1499.6461595555559</v>
          </cell>
          <cell r="P210">
            <v>1644.0042637777776</v>
          </cell>
          <cell r="Q210">
            <v>1597.6769466666667</v>
          </cell>
          <cell r="R210">
            <v>1633.7953060000002</v>
          </cell>
          <cell r="S210">
            <v>1696.7792486666667</v>
          </cell>
          <cell r="T210">
            <v>1742.8741980000002</v>
          </cell>
          <cell r="U210">
            <v>1711.6297120000004</v>
          </cell>
          <cell r="V210">
            <v>1822.0301002222225</v>
          </cell>
          <cell r="W210">
            <v>1853.2553173333333</v>
          </cell>
          <cell r="X210">
            <v>1997.4142788888889</v>
          </cell>
          <cell r="Y210">
            <v>1909.6649231111114</v>
          </cell>
          <cell r="Z210">
            <v>2026.0073339999999</v>
          </cell>
          <cell r="AA210">
            <v>32333.26507891278</v>
          </cell>
        </row>
        <row r="211">
          <cell r="B211" t="str">
            <v xml:space="preserve">4.1.8  -  Garantias  (transp. Qd 1.3.)  </v>
          </cell>
          <cell r="G211">
            <v>897.50101350300019</v>
          </cell>
          <cell r="H211">
            <v>894.81601350300014</v>
          </cell>
          <cell r="I211">
            <v>892.13101350300019</v>
          </cell>
          <cell r="J211">
            <v>889.44601350300013</v>
          </cell>
          <cell r="K211">
            <v>854.25080900200021</v>
          </cell>
          <cell r="L211">
            <v>818.35940900200012</v>
          </cell>
          <cell r="M211">
            <v>810.17760900200005</v>
          </cell>
          <cell r="N211">
            <v>806.77580900200019</v>
          </cell>
          <cell r="O211">
            <v>799.9084090020001</v>
          </cell>
          <cell r="P211">
            <v>794.67540900200015</v>
          </cell>
          <cell r="Q211">
            <v>758.50080900200021</v>
          </cell>
          <cell r="R211">
            <v>743.9102090020001</v>
          </cell>
          <cell r="S211">
            <v>728.32120900200005</v>
          </cell>
          <cell r="T211">
            <v>704.56740900200009</v>
          </cell>
          <cell r="U211">
            <v>678.66240900200012</v>
          </cell>
          <cell r="V211">
            <v>675.36140900200019</v>
          </cell>
          <cell r="W211">
            <v>650.63880900200013</v>
          </cell>
          <cell r="X211">
            <v>629.0130090020001</v>
          </cell>
          <cell r="Y211">
            <v>590.43360900200014</v>
          </cell>
          <cell r="Z211">
            <v>586.99500900200007</v>
          </cell>
          <cell r="AA211">
            <v>15204.445398044005</v>
          </cell>
        </row>
        <row r="212">
          <cell r="B212" t="str">
            <v xml:space="preserve">4.1.9  -  Parc.Variável da Concessão   </v>
          </cell>
          <cell r="G212">
            <v>1938.3343252499997</v>
          </cell>
          <cell r="H212">
            <v>2655.1754443269469</v>
          </cell>
          <cell r="I212">
            <v>2681.9358774783523</v>
          </cell>
          <cell r="J212">
            <v>2633.9288902779654</v>
          </cell>
          <cell r="K212">
            <v>2790.8566356862275</v>
          </cell>
          <cell r="L212">
            <v>2903.4581192259475</v>
          </cell>
          <cell r="M212">
            <v>3258.1117594523598</v>
          </cell>
          <cell r="N212">
            <v>3483.1260325186058</v>
          </cell>
          <cell r="O212">
            <v>3588.0507612875913</v>
          </cell>
          <cell r="P212">
            <v>3685.9851602952431</v>
          </cell>
          <cell r="Q212">
            <v>3781.9705683184357</v>
          </cell>
          <cell r="R212">
            <v>3881.7761131441721</v>
          </cell>
          <cell r="S212">
            <v>3984.4036748310205</v>
          </cell>
          <cell r="T212">
            <v>4102.5740052526089</v>
          </cell>
          <cell r="U212">
            <v>4219.3726070268003</v>
          </cell>
          <cell r="V212">
            <v>4318.2372563463286</v>
          </cell>
          <cell r="W212">
            <v>4447.4776069604195</v>
          </cell>
          <cell r="X212">
            <v>4593.1136316952616</v>
          </cell>
          <cell r="Y212">
            <v>4705.9308509553257</v>
          </cell>
          <cell r="Z212">
            <v>4819.0624761946328</v>
          </cell>
          <cell r="AA212">
            <v>72472.881796524249</v>
          </cell>
        </row>
        <row r="213">
          <cell r="B213" t="str">
            <v xml:space="preserve">4.1.10 - Parcela Fixa da Concessão   </v>
          </cell>
          <cell r="G213">
            <v>2237.5</v>
          </cell>
          <cell r="H213">
            <v>2237.5</v>
          </cell>
          <cell r="I213">
            <v>2237.5</v>
          </cell>
          <cell r="J213">
            <v>2173.5</v>
          </cell>
          <cell r="K213">
            <v>2237.5</v>
          </cell>
          <cell r="L213">
            <v>2237.5</v>
          </cell>
          <cell r="M213">
            <v>2237.5</v>
          </cell>
          <cell r="N213">
            <v>2237.5</v>
          </cell>
          <cell r="O213">
            <v>2237.5</v>
          </cell>
          <cell r="P213">
            <v>2237.5</v>
          </cell>
          <cell r="Q213">
            <v>2237.5</v>
          </cell>
          <cell r="R213">
            <v>2237.5</v>
          </cell>
          <cell r="S213">
            <v>2237.5</v>
          </cell>
          <cell r="T213">
            <v>2237.5</v>
          </cell>
          <cell r="U213">
            <v>2237.5</v>
          </cell>
          <cell r="V213">
            <v>2237.5</v>
          </cell>
          <cell r="W213">
            <v>2237.5</v>
          </cell>
          <cell r="X213">
            <v>2237.5</v>
          </cell>
          <cell r="Y213">
            <v>2237.5</v>
          </cell>
          <cell r="Z213">
            <v>2237.5</v>
          </cell>
          <cell r="AA213">
            <v>44686</v>
          </cell>
        </row>
        <row r="214">
          <cell r="B214" t="str">
            <v>5 -  RESULTADO BRUTO OPERACIONAL     (3 - 4)</v>
          </cell>
          <cell r="G214">
            <v>19770.152019375033</v>
          </cell>
          <cell r="H214">
            <v>28624.458437268127</v>
          </cell>
          <cell r="I214">
            <v>20445.631688947389</v>
          </cell>
          <cell r="J214">
            <v>13472.589543265844</v>
          </cell>
          <cell r="K214">
            <v>11070.346185890667</v>
          </cell>
          <cell r="L214">
            <v>6489.8128567315143</v>
          </cell>
          <cell r="M214">
            <v>7345.2311442910868</v>
          </cell>
          <cell r="N214">
            <v>10759.758912378151</v>
          </cell>
          <cell r="O214">
            <v>15262.715832114234</v>
          </cell>
          <cell r="P214">
            <v>22372.739939102146</v>
          </cell>
          <cell r="Q214">
            <v>25842.497313531421</v>
          </cell>
          <cell r="R214">
            <v>31420.03997585224</v>
          </cell>
          <cell r="S214">
            <v>36278.417015241444</v>
          </cell>
          <cell r="T214">
            <v>43474.183578709155</v>
          </cell>
          <cell r="U214">
            <v>51791.627097083445</v>
          </cell>
          <cell r="V214">
            <v>57660.664401682036</v>
          </cell>
          <cell r="W214">
            <v>62386.160500497906</v>
          </cell>
          <cell r="X214">
            <v>57977.107668533441</v>
          </cell>
          <cell r="Y214">
            <v>49557.764039468064</v>
          </cell>
          <cell r="Z214">
            <v>23200.225118819959</v>
          </cell>
          <cell r="AA214">
            <v>595202.12326878309</v>
          </cell>
        </row>
        <row r="215">
          <cell r="B215" t="str">
            <v>6 -  RESULTADO FINANCEIRO    (6.1)</v>
          </cell>
          <cell r="G215">
            <v>466.75641716889533</v>
          </cell>
          <cell r="H215">
            <v>508.16110417556945</v>
          </cell>
          <cell r="I215">
            <v>500.62336125774857</v>
          </cell>
          <cell r="J215">
            <v>544.42411353672321</v>
          </cell>
          <cell r="K215">
            <v>563.49714907470047</v>
          </cell>
          <cell r="L215">
            <v>591.65059964589716</v>
          </cell>
          <cell r="M215">
            <v>617.56585736913485</v>
          </cell>
          <cell r="N215">
            <v>638.12676859758881</v>
          </cell>
          <cell r="O215">
            <v>658.81351894820989</v>
          </cell>
          <cell r="P215">
            <v>678.56959442700952</v>
          </cell>
          <cell r="Q215">
            <v>697.70087653261362</v>
          </cell>
          <cell r="R215">
            <v>717.46719126268181</v>
          </cell>
          <cell r="S215">
            <v>737.79035631956265</v>
          </cell>
          <cell r="T215">
            <v>721.05199263063355</v>
          </cell>
          <cell r="U215">
            <v>750.22060861696411</v>
          </cell>
          <cell r="V215">
            <v>768.86154877159152</v>
          </cell>
          <cell r="W215">
            <v>793.40105062655948</v>
          </cell>
          <cell r="X215">
            <v>841.77431073250477</v>
          </cell>
          <cell r="Y215">
            <v>863.4540895373392</v>
          </cell>
          <cell r="Z215">
            <v>885.02425234727559</v>
          </cell>
          <cell r="AA215">
            <v>13544.934761579201</v>
          </cell>
        </row>
        <row r="216">
          <cell r="B216" t="str">
            <v>6.1 - Receitas    (Transp. Qd. 2B)</v>
          </cell>
          <cell r="G216">
            <v>466.75641716889533</v>
          </cell>
          <cell r="H216">
            <v>508.16110417556945</v>
          </cell>
          <cell r="I216">
            <v>500.62336125774857</v>
          </cell>
          <cell r="J216">
            <v>544.42411353672321</v>
          </cell>
          <cell r="K216">
            <v>563.49714907470047</v>
          </cell>
          <cell r="L216">
            <v>591.65059964589716</v>
          </cell>
          <cell r="M216">
            <v>617.56585736913485</v>
          </cell>
          <cell r="N216">
            <v>638.12676859758881</v>
          </cell>
          <cell r="O216">
            <v>658.81351894820989</v>
          </cell>
          <cell r="P216">
            <v>678.56959442700952</v>
          </cell>
          <cell r="Q216">
            <v>697.70087653261362</v>
          </cell>
          <cell r="R216">
            <v>717.46719126268181</v>
          </cell>
          <cell r="S216">
            <v>737.79035631956265</v>
          </cell>
          <cell r="T216">
            <v>721.05199263063355</v>
          </cell>
          <cell r="U216">
            <v>750.22060861696411</v>
          </cell>
          <cell r="V216">
            <v>768.86154877159152</v>
          </cell>
          <cell r="W216">
            <v>793.40105062655948</v>
          </cell>
          <cell r="X216">
            <v>841.77431073250477</v>
          </cell>
          <cell r="Y216">
            <v>863.4540895373392</v>
          </cell>
          <cell r="Z216">
            <v>885.02425234727559</v>
          </cell>
          <cell r="AA216">
            <v>13544.934761579201</v>
          </cell>
        </row>
        <row r="217">
          <cell r="B217" t="str">
            <v>7 -  RESULTADO OPERACIONAL    (5 + 6)</v>
          </cell>
          <cell r="G217">
            <v>20236.908436543927</v>
          </cell>
          <cell r="H217">
            <v>29132.619541443695</v>
          </cell>
          <cell r="I217">
            <v>20946.255050205138</v>
          </cell>
          <cell r="J217">
            <v>14017.013656802566</v>
          </cell>
          <cell r="K217">
            <v>11633.843334965368</v>
          </cell>
          <cell r="L217">
            <v>7081.4634563774116</v>
          </cell>
          <cell r="M217">
            <v>7962.7970016602212</v>
          </cell>
          <cell r="N217">
            <v>11397.88568097574</v>
          </cell>
          <cell r="O217">
            <v>15921.529351062443</v>
          </cell>
          <cell r="P217">
            <v>23051.309533529155</v>
          </cell>
          <cell r="Q217">
            <v>26540.198190064035</v>
          </cell>
          <cell r="R217">
            <v>32137.50716711492</v>
          </cell>
          <cell r="S217">
            <v>37016.207371561009</v>
          </cell>
          <cell r="T217">
            <v>44195.235571339792</v>
          </cell>
          <cell r="U217">
            <v>52541.847705700406</v>
          </cell>
          <cell r="V217">
            <v>58429.52595045363</v>
          </cell>
          <cell r="W217">
            <v>63179.561551124469</v>
          </cell>
          <cell r="X217">
            <v>58818.881979265949</v>
          </cell>
          <cell r="Y217">
            <v>50421.2181290054</v>
          </cell>
          <cell r="Z217">
            <v>24085.249371167236</v>
          </cell>
          <cell r="AA217">
            <v>608747.05803036224</v>
          </cell>
        </row>
        <row r="218">
          <cell r="B218" t="str">
            <v>8 -  RESULTADO NÃO OPERACIONAL    (Tr. item 2, Qd. 3A)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B219" t="str">
            <v>9 -  RESULTADO ANTES CONTRIBUIÇÃO SOCIAL   (7 + 8)</v>
          </cell>
          <cell r="G219">
            <v>20236.908436543927</v>
          </cell>
          <cell r="H219">
            <v>29132.619541443695</v>
          </cell>
          <cell r="I219">
            <v>20946.255050205138</v>
          </cell>
          <cell r="J219">
            <v>14017.013656802566</v>
          </cell>
          <cell r="K219">
            <v>11633.843334965368</v>
          </cell>
          <cell r="L219">
            <v>7081.4634563774116</v>
          </cell>
          <cell r="M219">
            <v>7962.7970016602212</v>
          </cell>
          <cell r="N219">
            <v>11397.88568097574</v>
          </cell>
          <cell r="O219">
            <v>15921.529351062443</v>
          </cell>
          <cell r="P219">
            <v>23051.309533529155</v>
          </cell>
          <cell r="Q219">
            <v>26540.198190064035</v>
          </cell>
          <cell r="R219">
            <v>32137.50716711492</v>
          </cell>
          <cell r="S219">
            <v>37016.207371561009</v>
          </cell>
          <cell r="T219">
            <v>44195.235571339792</v>
          </cell>
          <cell r="U219">
            <v>52541.847705700406</v>
          </cell>
          <cell r="V219">
            <v>58429.52595045363</v>
          </cell>
          <cell r="W219">
            <v>63179.561551124469</v>
          </cell>
          <cell r="X219">
            <v>58818.881979265949</v>
          </cell>
          <cell r="Y219">
            <v>50421.2181290054</v>
          </cell>
          <cell r="Z219">
            <v>24085.249371167236</v>
          </cell>
          <cell r="AA219">
            <v>608747.05803036224</v>
          </cell>
        </row>
        <row r="220">
          <cell r="B220" t="str">
            <v>10- CONTRIBUIÇÃO SOCIAL (Legislação vigente)</v>
          </cell>
          <cell r="G220">
            <v>1618.9526749235149</v>
          </cell>
          <cell r="H220">
            <v>2330.609563315496</v>
          </cell>
          <cell r="I220">
            <v>1675.7004040164124</v>
          </cell>
          <cell r="J220">
            <v>1121.3610925442058</v>
          </cell>
          <cell r="K220">
            <v>930.70746679722924</v>
          </cell>
          <cell r="L220">
            <v>566.51707651019399</v>
          </cell>
          <cell r="M220">
            <v>637.02376013281719</v>
          </cell>
          <cell r="N220">
            <v>825.67439292241829</v>
          </cell>
          <cell r="O220">
            <v>1184.7220122316924</v>
          </cell>
          <cell r="P220">
            <v>1752.4448756677393</v>
          </cell>
          <cell r="Q220">
            <v>2029.7099569103509</v>
          </cell>
          <cell r="R220">
            <v>2475.9799171301747</v>
          </cell>
          <cell r="S220">
            <v>2864.731837376547</v>
          </cell>
          <cell r="T220">
            <v>3437.2578826801928</v>
          </cell>
          <cell r="U220">
            <v>4103.2317228518186</v>
          </cell>
          <cell r="V220">
            <v>4572.9756361344052</v>
          </cell>
          <cell r="W220">
            <v>4950.9964594962903</v>
          </cell>
          <cell r="X220">
            <v>4600.0382255827444</v>
          </cell>
          <cell r="Y220">
            <v>3926.8134721990418</v>
          </cell>
          <cell r="Z220">
            <v>1818.5654475719509</v>
          </cell>
          <cell r="AA220">
            <v>47424.013876995239</v>
          </cell>
        </row>
        <row r="221">
          <cell r="B221" t="str">
            <v>11- RESULTADO ANTES IMPOSTO DE RENDA    (9 - 10)</v>
          </cell>
          <cell r="G221">
            <v>18617.955761620411</v>
          </cell>
          <cell r="H221">
            <v>26802.009978128201</v>
          </cell>
          <cell r="I221">
            <v>19270.554646188724</v>
          </cell>
          <cell r="J221">
            <v>12895.65256425836</v>
          </cell>
          <cell r="K221">
            <v>10703.135868168138</v>
          </cell>
          <cell r="L221">
            <v>6514.9463798672177</v>
          </cell>
          <cell r="M221">
            <v>7325.773241527404</v>
          </cell>
          <cell r="N221">
            <v>10572.211288053322</v>
          </cell>
          <cell r="O221">
            <v>14736.807338830751</v>
          </cell>
          <cell r="P221">
            <v>21298.864657861413</v>
          </cell>
          <cell r="Q221">
            <v>24510.488233153683</v>
          </cell>
          <cell r="R221">
            <v>29661.527249984745</v>
          </cell>
          <cell r="S221">
            <v>34151.475534184465</v>
          </cell>
          <cell r="T221">
            <v>40757.977688659601</v>
          </cell>
          <cell r="U221">
            <v>48438.615982848583</v>
          </cell>
          <cell r="V221">
            <v>53856.550314319225</v>
          </cell>
          <cell r="W221">
            <v>58228.565091628181</v>
          </cell>
          <cell r="X221">
            <v>54218.843753683206</v>
          </cell>
          <cell r="Y221">
            <v>46494.404656806357</v>
          </cell>
          <cell r="Z221">
            <v>22266.683923595287</v>
          </cell>
          <cell r="AA221">
            <v>561323.04415336705</v>
          </cell>
        </row>
        <row r="222">
          <cell r="B222" t="str">
            <v>12- IMPOSTO DE RENDA (Legislação vigente)</v>
          </cell>
          <cell r="G222">
            <v>5035.2271091359835</v>
          </cell>
          <cell r="H222">
            <v>7259.1548853609256</v>
          </cell>
          <cell r="I222">
            <v>5212.56376255129</v>
          </cell>
          <cell r="J222">
            <v>3480.2534142006416</v>
          </cell>
          <cell r="K222">
            <v>2884.460833741342</v>
          </cell>
          <cell r="L222">
            <v>1746.3658640943559</v>
          </cell>
          <cell r="M222">
            <v>1966.6992504150544</v>
          </cell>
          <cell r="N222">
            <v>2556.2324778825573</v>
          </cell>
          <cell r="O222">
            <v>3678.2562882240377</v>
          </cell>
          <cell r="P222">
            <v>5452.3902364616852</v>
          </cell>
          <cell r="Q222">
            <v>6318.8436153448438</v>
          </cell>
          <cell r="R222">
            <v>7713.4372410317974</v>
          </cell>
          <cell r="S222">
            <v>8928.2869918017132</v>
          </cell>
          <cell r="T222">
            <v>10717.4308833756</v>
          </cell>
          <cell r="U222">
            <v>12798.599133911935</v>
          </cell>
          <cell r="V222">
            <v>14266.548862920017</v>
          </cell>
          <cell r="W222">
            <v>15447.86393592591</v>
          </cell>
          <cell r="X222">
            <v>14351.119454946076</v>
          </cell>
          <cell r="Y222">
            <v>12247.292100622004</v>
          </cell>
          <cell r="Z222">
            <v>5659.0170236623471</v>
          </cell>
          <cell r="AA222">
            <v>147720.04336561009</v>
          </cell>
        </row>
        <row r="223">
          <cell r="B223" t="str">
            <v>13- RESULTADO DE EXERCÍCIO    (11 - 12)</v>
          </cell>
          <cell r="G223">
            <v>13582.728652484428</v>
          </cell>
          <cell r="H223">
            <v>19542.855092767277</v>
          </cell>
          <cell r="I223">
            <v>14057.990883637434</v>
          </cell>
          <cell r="J223">
            <v>9415.3991500577176</v>
          </cell>
          <cell r="K223">
            <v>7818.6750344267957</v>
          </cell>
          <cell r="L223">
            <v>4768.5805157728619</v>
          </cell>
          <cell r="M223">
            <v>5359.0739911123492</v>
          </cell>
          <cell r="N223">
            <v>8015.9788101707654</v>
          </cell>
          <cell r="O223">
            <v>11058.551050606713</v>
          </cell>
          <cell r="P223">
            <v>15846.474421399729</v>
          </cell>
          <cell r="Q223">
            <v>18191.644617808837</v>
          </cell>
          <cell r="R223">
            <v>21948.090008952946</v>
          </cell>
          <cell r="S223">
            <v>25223.188542382752</v>
          </cell>
          <cell r="T223">
            <v>30040.546805284001</v>
          </cell>
          <cell r="U223">
            <v>35640.016848936648</v>
          </cell>
          <cell r="V223">
            <v>39590.001451399206</v>
          </cell>
          <cell r="W223">
            <v>42780.701155702271</v>
          </cell>
          <cell r="X223">
            <v>39867.724298737128</v>
          </cell>
          <cell r="Y223">
            <v>34247.112556184351</v>
          </cell>
          <cell r="Z223">
            <v>16607.666899932941</v>
          </cell>
          <cell r="AA223">
            <v>413603.00078775699</v>
          </cell>
        </row>
        <row r="224">
          <cell r="B224" t="str">
            <v>Obs.: este demonstrativo de resultados retrata o projeto original mais os fatores de desequilibrio do contrato original</v>
          </cell>
        </row>
        <row r="226">
          <cell r="B226" t="str">
            <v>DEMONSTRATIVO DE RESULTADOS COM FATORES DE DESEQUILIBRIO NA EXTENSÃO DO PERIODO CONTRATUAL (MIlhares de Reais)</v>
          </cell>
        </row>
        <row r="228">
          <cell r="B228" t="str">
            <v>DISCRIMINAÇÃO</v>
          </cell>
          <cell r="G228">
            <v>21</v>
          </cell>
          <cell r="H228">
            <v>22</v>
          </cell>
          <cell r="I228">
            <v>23</v>
          </cell>
          <cell r="J228">
            <v>24</v>
          </cell>
          <cell r="K228">
            <v>25</v>
          </cell>
          <cell r="L228">
            <v>26</v>
          </cell>
          <cell r="M228">
            <v>27</v>
          </cell>
          <cell r="N228">
            <v>28</v>
          </cell>
          <cell r="O228">
            <v>29</v>
          </cell>
          <cell r="P228">
            <v>30</v>
          </cell>
          <cell r="Q228">
            <v>31</v>
          </cell>
          <cell r="R228">
            <v>32</v>
          </cell>
          <cell r="S228">
            <v>33</v>
          </cell>
          <cell r="T228">
            <v>34</v>
          </cell>
          <cell r="U228">
            <v>35</v>
          </cell>
          <cell r="V228">
            <v>36</v>
          </cell>
          <cell r="W228">
            <v>37</v>
          </cell>
          <cell r="X228">
            <v>38</v>
          </cell>
          <cell r="Y228">
            <v>39</v>
          </cell>
          <cell r="Z228">
            <v>40</v>
          </cell>
          <cell r="AA228" t="str">
            <v>TOTAL</v>
          </cell>
        </row>
        <row r="229">
          <cell r="B229" t="str">
            <v>1 -  RECEITA BRUTA    (1.1)</v>
          </cell>
          <cell r="G229">
            <v>154777.12166111113</v>
          </cell>
          <cell r="H229">
            <v>159378.19531094446</v>
          </cell>
          <cell r="I229">
            <v>164117.30117027281</v>
          </cell>
          <cell r="J229">
            <v>168998.580205381</v>
          </cell>
          <cell r="K229">
            <v>174026.29761154242</v>
          </cell>
          <cell r="L229">
            <v>179204.84653988871</v>
          </cell>
          <cell r="M229">
            <v>184538.75193608538</v>
          </cell>
          <cell r="N229">
            <v>190032.67449416794</v>
          </cell>
          <cell r="O229">
            <v>195691.41472899297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1570765.1836583866</v>
          </cell>
        </row>
        <row r="230">
          <cell r="B230" t="str">
            <v>1.1 - Operacionais    (1.1.1 + 1.1.2)</v>
          </cell>
          <cell r="G230">
            <v>154777.12166111113</v>
          </cell>
          <cell r="H230">
            <v>159378.19531094446</v>
          </cell>
          <cell r="I230">
            <v>164117.30117027281</v>
          </cell>
          <cell r="J230">
            <v>168998.580205381</v>
          </cell>
          <cell r="K230">
            <v>174026.29761154242</v>
          </cell>
          <cell r="L230">
            <v>179204.84653988871</v>
          </cell>
          <cell r="M230">
            <v>184538.75193608538</v>
          </cell>
          <cell r="N230">
            <v>190032.67449416794</v>
          </cell>
          <cell r="O230">
            <v>195691.41472899297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1570765.1836583866</v>
          </cell>
        </row>
        <row r="231">
          <cell r="B231" t="str">
            <v>1.1.1 - Receitas de  Pedágios    (Transp. Qd.2.1.1.2)</v>
          </cell>
          <cell r="G231">
            <v>153369.12166111113</v>
          </cell>
          <cell r="H231">
            <v>157970.19531094446</v>
          </cell>
          <cell r="I231">
            <v>162709.30117027281</v>
          </cell>
          <cell r="J231">
            <v>167590.580205381</v>
          </cell>
          <cell r="K231">
            <v>172618.29761154242</v>
          </cell>
          <cell r="L231">
            <v>177796.84653988871</v>
          </cell>
          <cell r="M231">
            <v>183130.75193608538</v>
          </cell>
          <cell r="N231">
            <v>188624.67449416794</v>
          </cell>
          <cell r="O231">
            <v>194283.41472899297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1558093.1836583866</v>
          </cell>
        </row>
        <row r="232">
          <cell r="B232" t="str">
            <v>1.1.2 - Outras Receitas Operacionais    (calculado 2.1.2.)</v>
          </cell>
          <cell r="G232">
            <v>1408</v>
          </cell>
          <cell r="H232">
            <v>1408</v>
          </cell>
          <cell r="I232">
            <v>1408</v>
          </cell>
          <cell r="J232">
            <v>1408</v>
          </cell>
          <cell r="K232">
            <v>1408</v>
          </cell>
          <cell r="L232">
            <v>1408</v>
          </cell>
          <cell r="M232">
            <v>1408</v>
          </cell>
          <cell r="N232">
            <v>1408</v>
          </cell>
          <cell r="O232">
            <v>1408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12672</v>
          </cell>
        </row>
        <row r="233">
          <cell r="B233" t="str">
            <v>2 -  DEDUÇÕES DA RECEITA    (2.1)</v>
          </cell>
          <cell r="G233">
            <v>13388.221023686114</v>
          </cell>
          <cell r="H233">
            <v>13786.213894396697</v>
          </cell>
          <cell r="I233">
            <v>14196.146551228598</v>
          </cell>
          <cell r="J233">
            <v>14618.377187765456</v>
          </cell>
          <cell r="K233">
            <v>15053.27474339842</v>
          </cell>
          <cell r="L233">
            <v>15501.219225700372</v>
          </cell>
          <cell r="M233">
            <v>15962.602042471384</v>
          </cell>
          <cell r="N233">
            <v>16437.826343745528</v>
          </cell>
          <cell r="O233">
            <v>16927.307374057891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135871.18838645046</v>
          </cell>
        </row>
        <row r="234">
          <cell r="B234" t="str">
            <v>2.1 - Tributos sobre Faturamento    (2.1.1+ .... + 2.1.4)</v>
          </cell>
          <cell r="G234">
            <v>13388.221023686114</v>
          </cell>
          <cell r="H234">
            <v>13786.213894396697</v>
          </cell>
          <cell r="I234">
            <v>14196.146551228598</v>
          </cell>
          <cell r="J234">
            <v>14618.377187765456</v>
          </cell>
          <cell r="K234">
            <v>15053.27474339842</v>
          </cell>
          <cell r="L234">
            <v>15501.219225700372</v>
          </cell>
          <cell r="M234">
            <v>15962.602042471384</v>
          </cell>
          <cell r="N234">
            <v>16437.826343745528</v>
          </cell>
          <cell r="O234">
            <v>16927.307374057891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135871.18838645046</v>
          </cell>
        </row>
        <row r="235">
          <cell r="B235" t="str">
            <v>2.1.1 - I.S.S    (transp. Qd  1.3.)</v>
          </cell>
          <cell r="G235">
            <v>7738.8560830555571</v>
          </cell>
          <cell r="H235">
            <v>7968.9097655472233</v>
          </cell>
          <cell r="I235">
            <v>8205.8650585136402</v>
          </cell>
          <cell r="J235">
            <v>8449.9290102690502</v>
          </cell>
          <cell r="K235">
            <v>8701.3148805771216</v>
          </cell>
          <cell r="L235">
            <v>8960.2423269944356</v>
          </cell>
          <cell r="M235">
            <v>9226.9375968042696</v>
          </cell>
          <cell r="N235">
            <v>9501.6337247083975</v>
          </cell>
          <cell r="O235">
            <v>9784.5707364496484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78538.259182919341</v>
          </cell>
        </row>
        <row r="236">
          <cell r="B236" t="str">
            <v>2.1.2 - Cofins    (transp. Qd 1.3.)</v>
          </cell>
          <cell r="G236">
            <v>4643.3136498333333</v>
          </cell>
          <cell r="H236">
            <v>4781.345859328334</v>
          </cell>
          <cell r="I236">
            <v>4923.5190351081837</v>
          </cell>
          <cell r="J236">
            <v>5069.9574061614303</v>
          </cell>
          <cell r="K236">
            <v>5220.7889283462728</v>
          </cell>
          <cell r="L236">
            <v>5376.1453961966608</v>
          </cell>
          <cell r="M236">
            <v>5536.1625580825612</v>
          </cell>
          <cell r="N236">
            <v>5700.9802348250378</v>
          </cell>
          <cell r="O236">
            <v>5870.7424418697892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47122.955509751606</v>
          </cell>
        </row>
        <row r="237">
          <cell r="B237" t="str">
            <v>2.1.3 - Pis / Pasep    (transp. Qd 1.3.)</v>
          </cell>
          <cell r="G237">
            <v>1006.0512907972224</v>
          </cell>
          <cell r="H237">
            <v>1035.9582695211388</v>
          </cell>
          <cell r="I237">
            <v>1066.7624576067733</v>
          </cell>
          <cell r="J237">
            <v>1098.4907713349764</v>
          </cell>
          <cell r="K237">
            <v>1131.1709344750257</v>
          </cell>
          <cell r="L237">
            <v>1164.8315025092766</v>
          </cell>
          <cell r="M237">
            <v>1199.5018875845549</v>
          </cell>
          <cell r="N237">
            <v>1235.2123842120916</v>
          </cell>
          <cell r="O237">
            <v>1271.9941957384542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10209.973693779513</v>
          </cell>
        </row>
        <row r="238">
          <cell r="B238" t="str">
            <v>2.1.4 - CPMF    (transp Qd 1.3.)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B239" t="str">
            <v>3 -  RECEITA LIQUIDA    (1 - 2)</v>
          </cell>
          <cell r="G239">
            <v>141388.90063742502</v>
          </cell>
          <cell r="H239">
            <v>145591.98141654776</v>
          </cell>
          <cell r="I239">
            <v>149921.15461904422</v>
          </cell>
          <cell r="J239">
            <v>154380.20301761554</v>
          </cell>
          <cell r="K239">
            <v>158973.02286814401</v>
          </cell>
          <cell r="L239">
            <v>163703.62731418834</v>
          </cell>
          <cell r="M239">
            <v>168576.149893614</v>
          </cell>
          <cell r="N239">
            <v>173594.84815042242</v>
          </cell>
          <cell r="O239">
            <v>178764.10735493508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1434893.9952719361</v>
          </cell>
        </row>
        <row r="240">
          <cell r="B240" t="str">
            <v>4 -  DESPESAS    (4.1)</v>
          </cell>
          <cell r="G240">
            <v>43667.630622151628</v>
          </cell>
          <cell r="H240">
            <v>43850.942542416182</v>
          </cell>
          <cell r="I240">
            <v>44039.753820288664</v>
          </cell>
          <cell r="J240">
            <v>44234.229436497328</v>
          </cell>
          <cell r="K240">
            <v>44434.539321192242</v>
          </cell>
          <cell r="L240">
            <v>44640.858502428011</v>
          </cell>
          <cell r="M240">
            <v>44853.367259100851</v>
          </cell>
          <cell r="N240">
            <v>45072.251278473872</v>
          </cell>
          <cell r="O240">
            <v>45297.701818428097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400091.2746009769</v>
          </cell>
        </row>
        <row r="241">
          <cell r="B241" t="str">
            <v>4.1 - Operacionais    (4.1.1+ .... + 4.1.10)</v>
          </cell>
          <cell r="G241">
            <v>43667.630622151628</v>
          </cell>
          <cell r="H241">
            <v>43850.942542416182</v>
          </cell>
          <cell r="I241">
            <v>44039.753820288664</v>
          </cell>
          <cell r="J241">
            <v>44234.229436497328</v>
          </cell>
          <cell r="K241">
            <v>44434.539321192242</v>
          </cell>
          <cell r="L241">
            <v>44640.858502428011</v>
          </cell>
          <cell r="M241">
            <v>44853.367259100851</v>
          </cell>
          <cell r="N241">
            <v>45072.251278473872</v>
          </cell>
          <cell r="O241">
            <v>45297.701818428097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400091.2746009769</v>
          </cell>
        </row>
        <row r="242">
          <cell r="B242" t="str">
            <v>4.1.1  -  Pessoal e Administradores    (Transp. Qd. 1.3.)</v>
          </cell>
          <cell r="G242">
            <v>23995</v>
          </cell>
          <cell r="H242">
            <v>23995</v>
          </cell>
          <cell r="I242">
            <v>23995</v>
          </cell>
          <cell r="J242">
            <v>23995</v>
          </cell>
          <cell r="K242">
            <v>23995</v>
          </cell>
          <cell r="L242">
            <v>23995</v>
          </cell>
          <cell r="M242">
            <v>23995</v>
          </cell>
          <cell r="N242">
            <v>23995</v>
          </cell>
          <cell r="O242">
            <v>23995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215955</v>
          </cell>
        </row>
        <row r="243">
          <cell r="B243" t="str">
            <v>4.1.2  -  Conservação de Rotina    (Transp. Qd. 1.3.)</v>
          </cell>
          <cell r="G243">
            <v>8293</v>
          </cell>
          <cell r="H243">
            <v>8293</v>
          </cell>
          <cell r="I243">
            <v>8293</v>
          </cell>
          <cell r="J243">
            <v>8293</v>
          </cell>
          <cell r="K243">
            <v>8293</v>
          </cell>
          <cell r="L243">
            <v>8293</v>
          </cell>
          <cell r="M243">
            <v>8293</v>
          </cell>
          <cell r="N243">
            <v>8293</v>
          </cell>
          <cell r="O243">
            <v>8293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74637</v>
          </cell>
        </row>
        <row r="244">
          <cell r="B244" t="str">
            <v>4.1.3  -  Consumo    (Transp. Qd. 1.3.)</v>
          </cell>
          <cell r="G244">
            <v>2516</v>
          </cell>
          <cell r="H244">
            <v>2516</v>
          </cell>
          <cell r="I244">
            <v>2516</v>
          </cell>
          <cell r="J244">
            <v>2516</v>
          </cell>
          <cell r="K244">
            <v>2516</v>
          </cell>
          <cell r="L244">
            <v>2516</v>
          </cell>
          <cell r="M244">
            <v>2516</v>
          </cell>
          <cell r="N244">
            <v>2516</v>
          </cell>
          <cell r="O244">
            <v>2516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22644</v>
          </cell>
        </row>
        <row r="245">
          <cell r="B245" t="str">
            <v>4.1.4  -  Transportes    (Transp. Qd. 1.3.)</v>
          </cell>
          <cell r="G245">
            <v>1497</v>
          </cell>
          <cell r="H245">
            <v>1497</v>
          </cell>
          <cell r="I245">
            <v>1497</v>
          </cell>
          <cell r="J245">
            <v>1497</v>
          </cell>
          <cell r="K245">
            <v>1497</v>
          </cell>
          <cell r="L245">
            <v>1497</v>
          </cell>
          <cell r="M245">
            <v>1497</v>
          </cell>
          <cell r="N245">
            <v>1497</v>
          </cell>
          <cell r="O245">
            <v>1497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13473</v>
          </cell>
        </row>
        <row r="246">
          <cell r="B246" t="str">
            <v>4.1.5  -  Diversas    (Transp. Qd. 1.3.)</v>
          </cell>
          <cell r="G246">
            <v>861.84</v>
          </cell>
          <cell r="H246">
            <v>861.84</v>
          </cell>
          <cell r="I246">
            <v>861.84</v>
          </cell>
          <cell r="J246">
            <v>861.84</v>
          </cell>
          <cell r="K246">
            <v>861.84</v>
          </cell>
          <cell r="L246">
            <v>861.84</v>
          </cell>
          <cell r="M246">
            <v>861.84</v>
          </cell>
          <cell r="N246">
            <v>861.84</v>
          </cell>
          <cell r="O246">
            <v>861.84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7756.56</v>
          </cell>
        </row>
        <row r="247">
          <cell r="B247" t="str">
            <v>4.1.6  -  Depreciação/Amortização    (Transp. Qd. 1.3.)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B248" t="str">
            <v>4.1.7  -  Seguros    (transp. Qd 1.3.)</v>
          </cell>
          <cell r="G248">
            <v>1514.9084753170948</v>
          </cell>
          <cell r="H248">
            <v>1558.7333295766077</v>
          </cell>
          <cell r="I248">
            <v>1603.8729294639058</v>
          </cell>
          <cell r="J248">
            <v>1650.3667173478232</v>
          </cell>
          <cell r="K248">
            <v>1698.2553188682577</v>
          </cell>
          <cell r="L248">
            <v>1747.5805784343056</v>
          </cell>
          <cell r="M248">
            <v>1798.3855957873348</v>
          </cell>
          <cell r="N248">
            <v>1850.714763660955</v>
          </cell>
          <cell r="O248">
            <v>1904.6138065707835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15327.431515027069</v>
          </cell>
        </row>
        <row r="249">
          <cell r="B249" t="str">
            <v xml:space="preserve">4.1.8  -  Garantias  (transp. Qd 1.3.)  </v>
          </cell>
          <cell r="G249">
            <v>346.56849700120341</v>
          </cell>
          <cell r="H249">
            <v>348.02335351123952</v>
          </cell>
          <cell r="I249">
            <v>349.52185571657668</v>
          </cell>
          <cell r="J249">
            <v>351.06531298807403</v>
          </cell>
          <cell r="K249">
            <v>352.6550739777162</v>
          </cell>
          <cell r="L249">
            <v>354.29252779704768</v>
          </cell>
          <cell r="M249">
            <v>355.97910523095914</v>
          </cell>
          <cell r="N249">
            <v>357.7162799878879</v>
          </cell>
          <cell r="O249">
            <v>359.50556998752461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3175.3275761982295</v>
          </cell>
        </row>
        <row r="250">
          <cell r="B250" t="str">
            <v xml:space="preserve">4.1.9  -  Parc.Variável da Concessão   </v>
          </cell>
          <cell r="G250">
            <v>4643.3136498333333</v>
          </cell>
          <cell r="H250">
            <v>4781.345859328334</v>
          </cell>
          <cell r="I250">
            <v>4923.5190351081837</v>
          </cell>
          <cell r="J250">
            <v>5069.9574061614303</v>
          </cell>
          <cell r="K250">
            <v>5220.7889283462728</v>
          </cell>
          <cell r="L250">
            <v>5376.1453961966608</v>
          </cell>
          <cell r="M250">
            <v>5536.1625580825612</v>
          </cell>
          <cell r="N250">
            <v>5700.9802348250378</v>
          </cell>
          <cell r="O250">
            <v>5870.7424418697892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47122.955509751606</v>
          </cell>
        </row>
        <row r="251">
          <cell r="B251" t="str">
            <v xml:space="preserve">4.1.10 - Parcela Fixa da Concessão   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B252" t="str">
            <v>5 -  RESULTADO BRUTO OPERACIONAL     (3 - 4)</v>
          </cell>
          <cell r="G252">
            <v>97721.270015273389</v>
          </cell>
          <cell r="H252">
            <v>101741.03887413157</v>
          </cell>
          <cell r="I252">
            <v>105881.40079875555</v>
          </cell>
          <cell r="J252">
            <v>110145.97358111822</v>
          </cell>
          <cell r="K252">
            <v>114538.48354695176</v>
          </cell>
          <cell r="L252">
            <v>119062.76881176032</v>
          </cell>
          <cell r="M252">
            <v>123722.78263451315</v>
          </cell>
          <cell r="N252">
            <v>128522.59687194854</v>
          </cell>
          <cell r="O252">
            <v>133466.40553650699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1034802.7206709592</v>
          </cell>
        </row>
        <row r="253">
          <cell r="B253" t="str">
            <v>6 -  RESULTADO FINANCEIRO    (6.1)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</row>
        <row r="254">
          <cell r="B254" t="str">
            <v>6.1 - Receitas    (Transp. Qd. 2B)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</row>
        <row r="255">
          <cell r="B255" t="str">
            <v>7 -  RESULTADO OPERACIONAL    (5 + 6)</v>
          </cell>
          <cell r="G255">
            <v>97721.270015273389</v>
          </cell>
          <cell r="H255">
            <v>101741.03887413157</v>
          </cell>
          <cell r="I255">
            <v>105881.40079875555</v>
          </cell>
          <cell r="J255">
            <v>110145.97358111822</v>
          </cell>
          <cell r="K255">
            <v>114538.48354695176</v>
          </cell>
          <cell r="L255">
            <v>119062.76881176032</v>
          </cell>
          <cell r="M255">
            <v>123722.78263451315</v>
          </cell>
          <cell r="N255">
            <v>128522.59687194854</v>
          </cell>
          <cell r="O255">
            <v>133466.40553650699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1034802.7206709592</v>
          </cell>
        </row>
        <row r="256">
          <cell r="B256" t="str">
            <v>8 -  RESULTADO NÃO OPERACIONAL    (Tr. item 2, Qd. 3A)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B257" t="str">
            <v>9 -  RESULTADO ANTES CONTRIBUIÇÃO SOCIAL   (7 + 8)</v>
          </cell>
          <cell r="G257">
            <v>97721.270015273389</v>
          </cell>
          <cell r="H257">
            <v>101741.03887413157</v>
          </cell>
          <cell r="I257">
            <v>105881.40079875555</v>
          </cell>
          <cell r="J257">
            <v>110145.97358111822</v>
          </cell>
          <cell r="K257">
            <v>114538.48354695176</v>
          </cell>
          <cell r="L257">
            <v>119062.76881176032</v>
          </cell>
          <cell r="M257">
            <v>123722.78263451315</v>
          </cell>
          <cell r="N257">
            <v>128522.59687194854</v>
          </cell>
          <cell r="O257">
            <v>133466.40553650699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1034802.7206709592</v>
          </cell>
        </row>
        <row r="258">
          <cell r="B258" t="str">
            <v>10- CONTRIBUIÇÃO SOCIAL (Legislação vigente)</v>
          </cell>
          <cell r="G258">
            <v>7817.701601221871</v>
          </cell>
          <cell r="H258">
            <v>8139.2831099305258</v>
          </cell>
          <cell r="I258">
            <v>8470.5120639004435</v>
          </cell>
          <cell r="J258">
            <v>8811.6778864894568</v>
          </cell>
          <cell r="K258">
            <v>9163.0786837561409</v>
          </cell>
          <cell r="L258">
            <v>9525.0215049408271</v>
          </cell>
          <cell r="M258">
            <v>9897.8226107610517</v>
          </cell>
          <cell r="N258">
            <v>10281.807749755882</v>
          </cell>
          <cell r="O258">
            <v>10677.31244292056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82784.217653676766</v>
          </cell>
        </row>
        <row r="259">
          <cell r="B259" t="str">
            <v>11- RESULTADO ANTES IMPOSTO DE RENDA    (9 - 10)</v>
          </cell>
          <cell r="G259">
            <v>89903.568414051522</v>
          </cell>
          <cell r="H259">
            <v>93601.755764201051</v>
          </cell>
          <cell r="I259">
            <v>97410.888734855107</v>
          </cell>
          <cell r="J259">
            <v>101334.29569462876</v>
          </cell>
          <cell r="K259">
            <v>105375.40486319561</v>
          </cell>
          <cell r="L259">
            <v>109537.7473068195</v>
          </cell>
          <cell r="M259">
            <v>113824.96002375209</v>
          </cell>
          <cell r="N259">
            <v>118240.78912219265</v>
          </cell>
          <cell r="O259">
            <v>122789.09309358643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952018.50301728246</v>
          </cell>
        </row>
        <row r="260">
          <cell r="B260" t="str">
            <v>12- IMPOSTO DE RENDA (Legislação vigente)</v>
          </cell>
          <cell r="G260">
            <v>24406.317503818347</v>
          </cell>
          <cell r="H260">
            <v>25411.259718532892</v>
          </cell>
          <cell r="I260">
            <v>26446.350199688888</v>
          </cell>
          <cell r="J260">
            <v>27512.493395279555</v>
          </cell>
          <cell r="K260">
            <v>28610.620886737939</v>
          </cell>
          <cell r="L260">
            <v>29741.692202940081</v>
          </cell>
          <cell r="M260">
            <v>30906.695658628283</v>
          </cell>
          <cell r="N260">
            <v>32106.649217987135</v>
          </cell>
          <cell r="O260">
            <v>33342.601384126749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258484.68016773989</v>
          </cell>
        </row>
        <row r="261">
          <cell r="B261" t="str">
            <v>13- RESULTADO DE EXERCÍCIO    (11 - 12)</v>
          </cell>
          <cell r="G261">
            <v>65497.250910233175</v>
          </cell>
          <cell r="H261">
            <v>68190.496045668158</v>
          </cell>
          <cell r="I261">
            <v>70964.538535166212</v>
          </cell>
          <cell r="J261">
            <v>73821.802299349205</v>
          </cell>
          <cell r="K261">
            <v>76764.783976457664</v>
          </cell>
          <cell r="L261">
            <v>79796.055103879422</v>
          </cell>
          <cell r="M261">
            <v>82918.264365123818</v>
          </cell>
          <cell r="N261">
            <v>86134.139904205513</v>
          </cell>
          <cell r="O261">
            <v>89446.491709459689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693533.8228495426</v>
          </cell>
        </row>
        <row r="262">
          <cell r="B262" t="str">
            <v>Obs.: este demonstrativo de resultados retrata a extensão necessaria para o reestabelecimento do equilibrio do contrato original</v>
          </cell>
        </row>
        <row r="264">
          <cell r="B264" t="str">
            <v>FLUXO DE CAIXA COM FATORES DE DESEQUILIBRIO NO PERIODO CONTRATUAL (MIlhares de Reais)</v>
          </cell>
        </row>
        <row r="266">
          <cell r="B266" t="str">
            <v>DISCRIMINAÇÃO</v>
          </cell>
          <cell r="G266">
            <v>1</v>
          </cell>
          <cell r="H266">
            <v>2</v>
          </cell>
          <cell r="I266">
            <v>3</v>
          </cell>
          <cell r="J266">
            <v>4</v>
          </cell>
          <cell r="K266">
            <v>5</v>
          </cell>
          <cell r="L266">
            <v>6</v>
          </cell>
          <cell r="M266">
            <v>7</v>
          </cell>
          <cell r="N266">
            <v>8</v>
          </cell>
          <cell r="O266">
            <v>9</v>
          </cell>
          <cell r="P266">
            <v>10</v>
          </cell>
          <cell r="Q266">
            <v>11</v>
          </cell>
          <cell r="R266">
            <v>12</v>
          </cell>
          <cell r="S266">
            <v>13</v>
          </cell>
          <cell r="T266">
            <v>14</v>
          </cell>
          <cell r="U266">
            <v>15</v>
          </cell>
          <cell r="V266">
            <v>16</v>
          </cell>
          <cell r="W266">
            <v>17</v>
          </cell>
          <cell r="X266">
            <v>18</v>
          </cell>
          <cell r="Y266">
            <v>19</v>
          </cell>
          <cell r="Z266">
            <v>20</v>
          </cell>
          <cell r="AA266" t="str">
            <v>TOTAL</v>
          </cell>
        </row>
        <row r="267">
          <cell r="B267" t="str">
            <v xml:space="preserve">1.  INGRESSOS     (1.1.) </v>
          </cell>
          <cell r="G267">
            <v>65077.90059216888</v>
          </cell>
          <cell r="H267">
            <v>84027.342581740479</v>
          </cell>
          <cell r="I267">
            <v>82777.819277202827</v>
          </cell>
          <cell r="J267">
            <v>81221.387122802247</v>
          </cell>
          <cell r="K267">
            <v>86471.385005282282</v>
          </cell>
          <cell r="L267">
            <v>90252.921240510826</v>
          </cell>
          <cell r="M267">
            <v>98895.957839114461</v>
          </cell>
          <cell r="N267">
            <v>106416.99451921778</v>
          </cell>
          <cell r="O267">
            <v>109935.17222853457</v>
          </cell>
          <cell r="P267">
            <v>113219.40827093511</v>
          </cell>
          <cell r="Q267">
            <v>116438.05315381382</v>
          </cell>
          <cell r="R267">
            <v>119784.67096273508</v>
          </cell>
          <cell r="S267">
            <v>123225.91285068692</v>
          </cell>
          <cell r="T267">
            <v>127148.18550105093</v>
          </cell>
          <cell r="U267">
            <v>131070.64084284368</v>
          </cell>
          <cell r="V267">
            <v>134384.77009364925</v>
          </cell>
          <cell r="W267">
            <v>138717.32128264054</v>
          </cell>
          <cell r="X267">
            <v>143620.22870057455</v>
          </cell>
          <cell r="Y267">
            <v>147402.48245471486</v>
          </cell>
          <cell r="Z267">
            <v>151195.10679216834</v>
          </cell>
          <cell r="AA267">
            <v>2251283.6613123873</v>
          </cell>
        </row>
        <row r="268">
          <cell r="B268" t="str">
            <v>1.1.  RECEITAS     (1.1.1.+ ... + 1.1.4)</v>
          </cell>
          <cell r="G268">
            <v>65077.90059216888</v>
          </cell>
          <cell r="H268">
            <v>84027.342581740479</v>
          </cell>
          <cell r="I268">
            <v>82777.819277202827</v>
          </cell>
          <cell r="J268">
            <v>81221.387122802247</v>
          </cell>
          <cell r="K268">
            <v>86471.385005282282</v>
          </cell>
          <cell r="L268">
            <v>90252.921240510826</v>
          </cell>
          <cell r="M268">
            <v>98895.957839114461</v>
          </cell>
          <cell r="N268">
            <v>106416.99451921778</v>
          </cell>
          <cell r="O268">
            <v>109935.17222853457</v>
          </cell>
          <cell r="P268">
            <v>113219.40827093511</v>
          </cell>
          <cell r="Q268">
            <v>116438.05315381382</v>
          </cell>
          <cell r="R268">
            <v>119784.67096273508</v>
          </cell>
          <cell r="S268">
            <v>123225.91285068692</v>
          </cell>
          <cell r="T268">
            <v>127148.18550105093</v>
          </cell>
          <cell r="U268">
            <v>131070.64084284368</v>
          </cell>
          <cell r="V268">
            <v>134384.77009364925</v>
          </cell>
          <cell r="W268">
            <v>138717.32128264054</v>
          </cell>
          <cell r="X268">
            <v>143620.22870057455</v>
          </cell>
          <cell r="Y268">
            <v>147402.48245471486</v>
          </cell>
          <cell r="Z268">
            <v>151195.10679216834</v>
          </cell>
          <cell r="AA268">
            <v>2251283.6613123873</v>
          </cell>
        </row>
        <row r="269">
          <cell r="B269" t="str">
            <v>1.1.1   Receitas de Pedágio</v>
          </cell>
          <cell r="G269">
            <v>64611.144174999987</v>
          </cell>
          <cell r="H269">
            <v>82839.179999999993</v>
          </cell>
          <cell r="I269">
            <v>81306.169999999984</v>
          </cell>
          <cell r="J269">
            <v>79705.919999999998</v>
          </cell>
          <cell r="K269">
            <v>84936.91</v>
          </cell>
          <cell r="L269">
            <v>88690.236832139592</v>
          </cell>
          <cell r="M269">
            <v>96870.378627292739</v>
          </cell>
          <cell r="N269">
            <v>104370.89694455036</v>
          </cell>
          <cell r="O269">
            <v>107868.32981663087</v>
          </cell>
          <cell r="P269">
            <v>111132.81876824172</v>
          </cell>
          <cell r="Q269">
            <v>114332.39086846689</v>
          </cell>
          <cell r="R269">
            <v>117659.18965877224</v>
          </cell>
          <cell r="S269">
            <v>121080.14089813811</v>
          </cell>
          <cell r="T269">
            <v>125019.12961739481</v>
          </cell>
          <cell r="U269">
            <v>128912.41909198486</v>
          </cell>
          <cell r="V269">
            <v>132207.90570863907</v>
          </cell>
          <cell r="W269">
            <v>136515.91836752923</v>
          </cell>
          <cell r="X269">
            <v>141370.44717942667</v>
          </cell>
          <cell r="Y269">
            <v>145131.00538955838</v>
          </cell>
          <cell r="Z269">
            <v>148902.05986515642</v>
          </cell>
          <cell r="AA269">
            <v>2213462.5918089217</v>
          </cell>
        </row>
        <row r="270">
          <cell r="B270" t="str">
            <v>1.1.2   Outras Receitas Operacionais</v>
          </cell>
          <cell r="G270">
            <v>0</v>
          </cell>
          <cell r="H270">
            <v>680.00147756491504</v>
          </cell>
          <cell r="I270">
            <v>971.02591594509477</v>
          </cell>
          <cell r="J270">
            <v>971.04300926553674</v>
          </cell>
          <cell r="K270">
            <v>970.97785620758134</v>
          </cell>
          <cell r="L270">
            <v>971.03380872532864</v>
          </cell>
          <cell r="M270">
            <v>1408.0133544525906</v>
          </cell>
          <cell r="N270">
            <v>1407.970806069836</v>
          </cell>
          <cell r="O270">
            <v>1408.0288929554943</v>
          </cell>
          <cell r="P270">
            <v>1408.0199082663721</v>
          </cell>
          <cell r="Q270">
            <v>1407.9614088143096</v>
          </cell>
          <cell r="R270">
            <v>1408.0141127001589</v>
          </cell>
          <cell r="S270">
            <v>1407.9815962292548</v>
          </cell>
          <cell r="T270">
            <v>1408.0038910254934</v>
          </cell>
          <cell r="U270">
            <v>1408.0011422418563</v>
          </cell>
          <cell r="V270">
            <v>1408.0028362385883</v>
          </cell>
          <cell r="W270">
            <v>1408.0018644847439</v>
          </cell>
          <cell r="X270">
            <v>1408.0072104153946</v>
          </cell>
          <cell r="Y270">
            <v>1408.0229756191206</v>
          </cell>
          <cell r="Z270">
            <v>1408.0226746646526</v>
          </cell>
          <cell r="AA270">
            <v>24276.134741886326</v>
          </cell>
        </row>
        <row r="271">
          <cell r="B271" t="str">
            <v>1.1.3   Receitas Não Operacionais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</row>
        <row r="272">
          <cell r="B272" t="str">
            <v xml:space="preserve">1.1.4   Receitas Financeiras </v>
          </cell>
          <cell r="G272">
            <v>466.75641716889533</v>
          </cell>
          <cell r="H272">
            <v>508.16110417556945</v>
          </cell>
          <cell r="I272">
            <v>500.62336125774857</v>
          </cell>
          <cell r="J272">
            <v>544.42411353672321</v>
          </cell>
          <cell r="K272">
            <v>563.49714907470047</v>
          </cell>
          <cell r="L272">
            <v>591.65059964589716</v>
          </cell>
          <cell r="M272">
            <v>617.56585736913485</v>
          </cell>
          <cell r="N272">
            <v>638.12676859758881</v>
          </cell>
          <cell r="O272">
            <v>658.81351894820989</v>
          </cell>
          <cell r="P272">
            <v>678.56959442700952</v>
          </cell>
          <cell r="Q272">
            <v>697.70087653261362</v>
          </cell>
          <cell r="R272">
            <v>717.46719126268181</v>
          </cell>
          <cell r="S272">
            <v>737.79035631956265</v>
          </cell>
          <cell r="T272">
            <v>721.05199263063355</v>
          </cell>
          <cell r="U272">
            <v>750.22060861696411</v>
          </cell>
          <cell r="V272">
            <v>768.86154877159152</v>
          </cell>
          <cell r="W272">
            <v>793.40105062655948</v>
          </cell>
          <cell r="X272">
            <v>841.77431073250477</v>
          </cell>
          <cell r="Y272">
            <v>863.4540895373392</v>
          </cell>
          <cell r="Z272">
            <v>885.02425234727559</v>
          </cell>
          <cell r="AA272">
            <v>13544.934761579201</v>
          </cell>
        </row>
        <row r="273">
          <cell r="B273" t="str">
            <v>2.  DESEMBOLSOS     (2.1.+ ... + 2.4)</v>
          </cell>
          <cell r="G273">
            <v>87413.513939684461</v>
          </cell>
          <cell r="H273">
            <v>106210.02639686794</v>
          </cell>
          <cell r="I273">
            <v>80618.440495904579</v>
          </cell>
          <cell r="J273">
            <v>90387.497575083718</v>
          </cell>
          <cell r="K273">
            <v>92478.647073194676</v>
          </cell>
          <cell r="L273">
            <v>121267.06657707713</v>
          </cell>
          <cell r="M273">
            <v>107067.93323995551</v>
          </cell>
          <cell r="N273">
            <v>92553.570274722311</v>
          </cell>
          <cell r="O273">
            <v>76226.540326936461</v>
          </cell>
          <cell r="P273">
            <v>77285.86174854399</v>
          </cell>
          <cell r="Q273">
            <v>81818.053935013595</v>
          </cell>
          <cell r="R273">
            <v>82069.706352790774</v>
          </cell>
          <cell r="S273">
            <v>86836.745957312785</v>
          </cell>
          <cell r="T273">
            <v>103612.10588048985</v>
          </cell>
          <cell r="U273">
            <v>79406.647126465992</v>
          </cell>
          <cell r="V273">
            <v>82249.055274809012</v>
          </cell>
          <cell r="W273">
            <v>80955.943009497219</v>
          </cell>
          <cell r="X273">
            <v>109083.16811772971</v>
          </cell>
          <cell r="Y273">
            <v>102279.32236442283</v>
          </cell>
          <cell r="Z273">
            <v>97860.604858127728</v>
          </cell>
          <cell r="AA273">
            <v>1837680.45052463</v>
          </cell>
        </row>
        <row r="274">
          <cell r="B274" t="str">
            <v>2.1.  OPERACIONAIS     (2.1.1.+ ... + 2.1.8)</v>
          </cell>
          <cell r="G274">
            <v>36466.359830374953</v>
          </cell>
          <cell r="H274">
            <v>39470.936503864577</v>
          </cell>
          <cell r="I274">
            <v>43180.050451858515</v>
          </cell>
          <cell r="J274">
            <v>44035.854178060894</v>
          </cell>
          <cell r="K274">
            <v>46837.162136969877</v>
          </cell>
          <cell r="L274">
            <v>46652.155517246618</v>
          </cell>
          <cell r="M274">
            <v>47634.884220600259</v>
          </cell>
          <cell r="N274">
            <v>47029.417371398726</v>
          </cell>
          <cell r="O274">
            <v>47539.661265193143</v>
          </cell>
          <cell r="P274">
            <v>47707.221476119325</v>
          </cell>
          <cell r="Q274">
            <v>48100.859794439959</v>
          </cell>
          <cell r="R274">
            <v>48169.213081484631</v>
          </cell>
          <cell r="S274">
            <v>48715.593453303511</v>
          </cell>
          <cell r="T274">
            <v>48837.01310918144</v>
          </cell>
          <cell r="U274">
            <v>49631.23366267544</v>
          </cell>
          <cell r="V274">
            <v>49850.723519408253</v>
          </cell>
          <cell r="W274">
            <v>50427.4550071146</v>
          </cell>
          <cell r="X274">
            <v>50723.876805505635</v>
          </cell>
          <cell r="Y274">
            <v>51190.335940646451</v>
          </cell>
          <cell r="Z274">
            <v>51456.629910698786</v>
          </cell>
          <cell r="AA274">
            <v>943656.63723614544</v>
          </cell>
        </row>
        <row r="275">
          <cell r="B275" t="str">
            <v xml:space="preserve">2.1.1.  Pessoal / Administradores   </v>
          </cell>
          <cell r="G275">
            <v>18102</v>
          </cell>
          <cell r="H275">
            <v>22685</v>
          </cell>
          <cell r="I275">
            <v>24290</v>
          </cell>
          <cell r="J275">
            <v>24290</v>
          </cell>
          <cell r="K275">
            <v>24734</v>
          </cell>
          <cell r="L275">
            <v>23904</v>
          </cell>
          <cell r="M275">
            <v>23904</v>
          </cell>
          <cell r="N275">
            <v>23904</v>
          </cell>
          <cell r="O275">
            <v>23904</v>
          </cell>
          <cell r="P275">
            <v>23904</v>
          </cell>
          <cell r="Q275">
            <v>23904</v>
          </cell>
          <cell r="R275">
            <v>23904</v>
          </cell>
          <cell r="S275">
            <v>23904</v>
          </cell>
          <cell r="T275">
            <v>23904</v>
          </cell>
          <cell r="U275">
            <v>23984</v>
          </cell>
          <cell r="V275">
            <v>23995</v>
          </cell>
          <cell r="W275">
            <v>23995</v>
          </cell>
          <cell r="X275">
            <v>23995</v>
          </cell>
          <cell r="Y275">
            <v>23995</v>
          </cell>
          <cell r="Z275">
            <v>23995</v>
          </cell>
          <cell r="AA275">
            <v>473196</v>
          </cell>
        </row>
        <row r="276">
          <cell r="B276" t="str">
            <v xml:space="preserve">2.1.2.  Conservação de Rotina  </v>
          </cell>
          <cell r="G276">
            <v>8823</v>
          </cell>
          <cell r="H276">
            <v>6443</v>
          </cell>
          <cell r="I276">
            <v>6604</v>
          </cell>
          <cell r="J276">
            <v>6696</v>
          </cell>
          <cell r="K276">
            <v>7213</v>
          </cell>
          <cell r="L276">
            <v>7875</v>
          </cell>
          <cell r="M276">
            <v>7875</v>
          </cell>
          <cell r="N276">
            <v>7875</v>
          </cell>
          <cell r="O276">
            <v>7875</v>
          </cell>
          <cell r="P276">
            <v>7875</v>
          </cell>
          <cell r="Q276">
            <v>7875</v>
          </cell>
          <cell r="R276">
            <v>7875</v>
          </cell>
          <cell r="S276">
            <v>7875</v>
          </cell>
          <cell r="T276">
            <v>7878</v>
          </cell>
          <cell r="U276">
            <v>8112</v>
          </cell>
          <cell r="V276">
            <v>8165</v>
          </cell>
          <cell r="W276">
            <v>8165</v>
          </cell>
          <cell r="X276">
            <v>8165</v>
          </cell>
          <cell r="Y276">
            <v>8228</v>
          </cell>
          <cell r="Z276">
            <v>8293</v>
          </cell>
          <cell r="AA276">
            <v>155785</v>
          </cell>
        </row>
        <row r="277">
          <cell r="B277" t="str">
            <v xml:space="preserve">2.1.3.  Consumo   </v>
          </cell>
          <cell r="G277">
            <v>1554</v>
          </cell>
          <cell r="H277">
            <v>2328</v>
          </cell>
          <cell r="I277">
            <v>2578</v>
          </cell>
          <cell r="J277">
            <v>2578</v>
          </cell>
          <cell r="K277">
            <v>2578</v>
          </cell>
          <cell r="L277">
            <v>2516</v>
          </cell>
          <cell r="M277">
            <v>2516</v>
          </cell>
          <cell r="N277">
            <v>2516</v>
          </cell>
          <cell r="O277">
            <v>2516</v>
          </cell>
          <cell r="P277">
            <v>2516</v>
          </cell>
          <cell r="Q277">
            <v>2516</v>
          </cell>
          <cell r="R277">
            <v>2516</v>
          </cell>
          <cell r="S277">
            <v>2516</v>
          </cell>
          <cell r="T277">
            <v>2516</v>
          </cell>
          <cell r="U277">
            <v>2516</v>
          </cell>
          <cell r="V277">
            <v>2516</v>
          </cell>
          <cell r="W277">
            <v>2516</v>
          </cell>
          <cell r="X277">
            <v>2516</v>
          </cell>
          <cell r="Y277">
            <v>2516</v>
          </cell>
          <cell r="Z277">
            <v>2516</v>
          </cell>
          <cell r="AA277">
            <v>49356</v>
          </cell>
        </row>
        <row r="278">
          <cell r="B278" t="str">
            <v>2.1.4.  Transportes</v>
          </cell>
          <cell r="G278">
            <v>850</v>
          </cell>
          <cell r="H278">
            <v>1403</v>
          </cell>
          <cell r="I278">
            <v>1441</v>
          </cell>
          <cell r="J278">
            <v>1441</v>
          </cell>
          <cell r="K278">
            <v>1441</v>
          </cell>
          <cell r="L278">
            <v>1498</v>
          </cell>
          <cell r="M278">
            <v>1498</v>
          </cell>
          <cell r="N278">
            <v>1498</v>
          </cell>
          <cell r="O278">
            <v>1498</v>
          </cell>
          <cell r="P278">
            <v>1498</v>
          </cell>
          <cell r="Q278">
            <v>1498</v>
          </cell>
          <cell r="R278">
            <v>1497</v>
          </cell>
          <cell r="S278">
            <v>1497</v>
          </cell>
          <cell r="T278">
            <v>1497</v>
          </cell>
          <cell r="U278">
            <v>1497</v>
          </cell>
          <cell r="V278">
            <v>1497</v>
          </cell>
          <cell r="W278">
            <v>1497</v>
          </cell>
          <cell r="X278">
            <v>1497</v>
          </cell>
          <cell r="Y278">
            <v>1497</v>
          </cell>
          <cell r="Z278">
            <v>1497</v>
          </cell>
          <cell r="AA278">
            <v>29037</v>
          </cell>
        </row>
        <row r="279">
          <cell r="B279" t="str">
            <v>2.1.5.  Diversas</v>
          </cell>
          <cell r="G279">
            <v>2548.2600000000002</v>
          </cell>
          <cell r="H279">
            <v>861.84</v>
          </cell>
          <cell r="I279">
            <v>1083.3</v>
          </cell>
          <cell r="J279">
            <v>861.84</v>
          </cell>
          <cell r="K279">
            <v>1083.3</v>
          </cell>
          <cell r="L279">
            <v>861.84</v>
          </cell>
          <cell r="M279">
            <v>1083.3</v>
          </cell>
          <cell r="N279">
            <v>861.84</v>
          </cell>
          <cell r="O279">
            <v>1083.3</v>
          </cell>
          <cell r="P279">
            <v>861.84</v>
          </cell>
          <cell r="Q279">
            <v>1083.3</v>
          </cell>
          <cell r="R279">
            <v>861.84</v>
          </cell>
          <cell r="S279">
            <v>1083.3</v>
          </cell>
          <cell r="T279">
            <v>861.84</v>
          </cell>
          <cell r="U279">
            <v>1083.3</v>
          </cell>
          <cell r="V279">
            <v>861.84</v>
          </cell>
          <cell r="W279">
            <v>1083.3</v>
          </cell>
          <cell r="X279">
            <v>861.84</v>
          </cell>
          <cell r="Y279">
            <v>1083.3</v>
          </cell>
          <cell r="Z279">
            <v>861.84</v>
          </cell>
          <cell r="AA279">
            <v>20916.359999999997</v>
          </cell>
        </row>
        <row r="280">
          <cell r="B280" t="str">
            <v>2.1.6.  Tributos s/ Faturamento</v>
          </cell>
          <cell r="G280">
            <v>2455.3335373874997</v>
          </cell>
          <cell r="H280">
            <v>3398.9878158221372</v>
          </cell>
          <cell r="I280">
            <v>5011.8446014666233</v>
          </cell>
          <cell r="J280">
            <v>5762.5563305578999</v>
          </cell>
          <cell r="K280">
            <v>7522.6455697456586</v>
          </cell>
          <cell r="L280">
            <v>7777.0805769112958</v>
          </cell>
          <cell r="M280">
            <v>8523.5610451538159</v>
          </cell>
          <cell r="N280">
            <v>8096.3457526189541</v>
          </cell>
          <cell r="O280">
            <v>8363.8066966355836</v>
          </cell>
          <cell r="P280">
            <v>8613.7018033395525</v>
          </cell>
          <cell r="Q280">
            <v>8868.3820387712949</v>
          </cell>
          <cell r="R280">
            <v>9137.6675664826325</v>
          </cell>
          <cell r="S280">
            <v>9415.1929956348413</v>
          </cell>
          <cell r="T280">
            <v>9732.7315021794511</v>
          </cell>
          <cell r="U280">
            <v>10048.641541673434</v>
          </cell>
          <cell r="V280">
            <v>10318.492010184034</v>
          </cell>
          <cell r="W280">
            <v>10667.260880779266</v>
          </cell>
          <cell r="X280">
            <v>11062.60951761475</v>
          </cell>
          <cell r="Y280">
            <v>11370.937408533331</v>
          </cell>
          <cell r="Z280">
            <v>11680.787567696787</v>
          </cell>
          <cell r="AA280">
            <v>167828.56675918883</v>
          </cell>
        </row>
        <row r="281">
          <cell r="B281" t="str">
            <v>2.1.7.  Seguros</v>
          </cell>
          <cell r="G281">
            <v>1236.2652794844441</v>
          </cell>
          <cell r="H281">
            <v>1456.2926745394443</v>
          </cell>
          <cell r="I281">
            <v>1279.774836888889</v>
          </cell>
          <cell r="J281">
            <v>1517.0118339999999</v>
          </cell>
          <cell r="K281">
            <v>1410.9657582222223</v>
          </cell>
          <cell r="L281">
            <v>1401.8755313333336</v>
          </cell>
          <cell r="M281">
            <v>1424.8455664444446</v>
          </cell>
          <cell r="N281">
            <v>1471.4558097777781</v>
          </cell>
          <cell r="O281">
            <v>1499.6461595555559</v>
          </cell>
          <cell r="P281">
            <v>1644.0042637777776</v>
          </cell>
          <cell r="Q281">
            <v>1597.6769466666667</v>
          </cell>
          <cell r="R281">
            <v>1633.7953060000002</v>
          </cell>
          <cell r="S281">
            <v>1696.7792486666667</v>
          </cell>
          <cell r="T281">
            <v>1742.8741980000002</v>
          </cell>
          <cell r="U281">
            <v>1711.6297120000004</v>
          </cell>
          <cell r="V281">
            <v>1822.0301002222225</v>
          </cell>
          <cell r="W281">
            <v>1853.2553173333333</v>
          </cell>
          <cell r="X281">
            <v>1997.4142788888889</v>
          </cell>
          <cell r="Y281">
            <v>1909.6649231111114</v>
          </cell>
          <cell r="Z281">
            <v>2026.0073339999999</v>
          </cell>
          <cell r="AA281">
            <v>32333.26507891278</v>
          </cell>
        </row>
        <row r="282">
          <cell r="B282" t="str">
            <v xml:space="preserve">2.1.8.  Garantias </v>
          </cell>
          <cell r="G282">
            <v>897.50101350300019</v>
          </cell>
          <cell r="H282">
            <v>894.81601350300014</v>
          </cell>
          <cell r="I282">
            <v>892.13101350300019</v>
          </cell>
          <cell r="J282">
            <v>889.44601350300013</v>
          </cell>
          <cell r="K282">
            <v>854.25080900200021</v>
          </cell>
          <cell r="L282">
            <v>818.35940900200012</v>
          </cell>
          <cell r="M282">
            <v>810.17760900200005</v>
          </cell>
          <cell r="N282">
            <v>806.77580900200019</v>
          </cell>
          <cell r="O282">
            <v>799.9084090020001</v>
          </cell>
          <cell r="P282">
            <v>794.67540900200015</v>
          </cell>
          <cell r="Q282">
            <v>758.50080900200021</v>
          </cell>
          <cell r="R282">
            <v>743.9102090020001</v>
          </cell>
          <cell r="S282">
            <v>728.32120900200005</v>
          </cell>
          <cell r="T282">
            <v>704.56740900200009</v>
          </cell>
          <cell r="U282">
            <v>678.66240900200012</v>
          </cell>
          <cell r="V282">
            <v>675.36140900200019</v>
          </cell>
          <cell r="W282">
            <v>650.63880900200013</v>
          </cell>
          <cell r="X282">
            <v>629.0130090020001</v>
          </cell>
          <cell r="Y282">
            <v>590.43360900200014</v>
          </cell>
          <cell r="Z282">
            <v>586.99500900200007</v>
          </cell>
          <cell r="AA282">
            <v>15204.445398044005</v>
          </cell>
        </row>
        <row r="283">
          <cell r="B283" t="str">
            <v>2.2.  INVESTIMENTOS / IMOBILIZADO     (2.2.1.+ ... + 2.2.7)</v>
          </cell>
          <cell r="G283">
            <v>38416.639999999999</v>
          </cell>
          <cell r="H283">
            <v>52346.149999999994</v>
          </cell>
          <cell r="I283">
            <v>25720.190000000002</v>
          </cell>
          <cell r="J283">
            <v>37032.100000000006</v>
          </cell>
          <cell r="K283">
            <v>36887.46</v>
          </cell>
          <cell r="L283">
            <v>67250.570000000007</v>
          </cell>
          <cell r="M283">
            <v>51423.214249355035</v>
          </cell>
          <cell r="N283">
            <v>36511.120000000003</v>
          </cell>
          <cell r="O283">
            <v>18087.849999999999</v>
          </cell>
          <cell r="P283">
            <v>16539.82</v>
          </cell>
          <cell r="Q283">
            <v>19438.670000000002</v>
          </cell>
          <cell r="R283">
            <v>17681.3</v>
          </cell>
          <cell r="S283">
            <v>20195.73</v>
          </cell>
          <cell r="T283">
            <v>34369.83</v>
          </cell>
          <cell r="U283">
            <v>6506.2100000000009</v>
          </cell>
          <cell r="V283">
            <v>7092.5700000000033</v>
          </cell>
          <cell r="W283">
            <v>3534.15</v>
          </cell>
          <cell r="X283">
            <v>32667.02</v>
          </cell>
          <cell r="Y283">
            <v>28060.95</v>
          </cell>
          <cell r="Z283">
            <v>31959.329999999998</v>
          </cell>
          <cell r="AA283">
            <v>581720.87424935505</v>
          </cell>
        </row>
        <row r="284">
          <cell r="B284" t="str">
            <v xml:space="preserve">2.2.1.  Ampliação Principal </v>
          </cell>
          <cell r="G284">
            <v>3618.28</v>
          </cell>
          <cell r="H284">
            <v>13695.91</v>
          </cell>
          <cell r="I284">
            <v>6674.4400000000005</v>
          </cell>
          <cell r="J284">
            <v>9871.4</v>
          </cell>
          <cell r="K284">
            <v>15029.04</v>
          </cell>
          <cell r="L284">
            <v>34432.239999999998</v>
          </cell>
          <cell r="M284">
            <v>22720.11</v>
          </cell>
          <cell r="N284">
            <v>9054.06</v>
          </cell>
          <cell r="O284">
            <v>5986.88</v>
          </cell>
          <cell r="P284">
            <v>6594.43</v>
          </cell>
          <cell r="Q284">
            <v>3664.38</v>
          </cell>
          <cell r="R284">
            <v>625.02</v>
          </cell>
          <cell r="S284">
            <v>1156.3700000000001</v>
          </cell>
          <cell r="T284">
            <v>3373.87</v>
          </cell>
          <cell r="U284">
            <v>2236.7000000000003</v>
          </cell>
          <cell r="V284">
            <v>365.64000000000124</v>
          </cell>
          <cell r="W284">
            <v>147.50000000000182</v>
          </cell>
          <cell r="X284">
            <v>880.97</v>
          </cell>
          <cell r="Y284">
            <v>0</v>
          </cell>
          <cell r="Z284">
            <v>7932.14</v>
          </cell>
          <cell r="AA284">
            <v>148059.38000000003</v>
          </cell>
        </row>
        <row r="285">
          <cell r="B285" t="str">
            <v>2.2.2.  Demais Obras de Ampliação/Melhoramentos</v>
          </cell>
          <cell r="G285">
            <v>11617.53</v>
          </cell>
          <cell r="H285">
            <v>10483.709999999999</v>
          </cell>
          <cell r="I285">
            <v>6362.7100000000019</v>
          </cell>
          <cell r="J285">
            <v>10159.080000000002</v>
          </cell>
          <cell r="K285">
            <v>11207.75</v>
          </cell>
          <cell r="L285">
            <v>21513.870000000003</v>
          </cell>
          <cell r="M285">
            <v>5541.2500000000018</v>
          </cell>
          <cell r="N285">
            <v>16426.55</v>
          </cell>
          <cell r="O285">
            <v>9348.9500000000007</v>
          </cell>
          <cell r="P285">
            <v>3051.5299999999997</v>
          </cell>
          <cell r="Q285">
            <v>2850.2</v>
          </cell>
          <cell r="R285">
            <v>511.15</v>
          </cell>
          <cell r="S285">
            <v>1451.2500000000009</v>
          </cell>
          <cell r="T285">
            <v>13481.060000000001</v>
          </cell>
          <cell r="U285">
            <v>1033.8500000000004</v>
          </cell>
          <cell r="V285">
            <v>1.8189894035458565E-12</v>
          </cell>
          <cell r="W285">
            <v>-1.8189894035458565E-12</v>
          </cell>
          <cell r="X285">
            <v>2054.33</v>
          </cell>
          <cell r="Y285">
            <v>0</v>
          </cell>
          <cell r="Z285">
            <v>5073.95</v>
          </cell>
          <cell r="AA285">
            <v>132168.72</v>
          </cell>
        </row>
        <row r="286">
          <cell r="B286" t="str">
            <v xml:space="preserve">2.2.3.  Equipamentos, Veiculos e Sist. Controle </v>
          </cell>
          <cell r="G286">
            <v>17448.439999999999</v>
          </cell>
          <cell r="H286">
            <v>5868.53</v>
          </cell>
          <cell r="I286">
            <v>231</v>
          </cell>
          <cell r="J286">
            <v>8464.82</v>
          </cell>
          <cell r="K286">
            <v>707.30000000000007</v>
          </cell>
          <cell r="L286">
            <v>387.75</v>
          </cell>
          <cell r="M286">
            <v>3390.03</v>
          </cell>
          <cell r="N286">
            <v>1474.3200000000002</v>
          </cell>
          <cell r="O286">
            <v>1371.42</v>
          </cell>
          <cell r="P286">
            <v>723.25</v>
          </cell>
          <cell r="Q286">
            <v>12852.6</v>
          </cell>
          <cell r="R286">
            <v>5374.66</v>
          </cell>
          <cell r="S286">
            <v>1111.3899999999999</v>
          </cell>
          <cell r="T286">
            <v>3401.5899999999997</v>
          </cell>
          <cell r="U286">
            <v>2634</v>
          </cell>
          <cell r="V286">
            <v>879.67</v>
          </cell>
          <cell r="W286">
            <v>1545.84</v>
          </cell>
          <cell r="X286">
            <v>2871.58</v>
          </cell>
          <cell r="Y286">
            <v>514.25</v>
          </cell>
          <cell r="Z286">
            <v>2729.72</v>
          </cell>
          <cell r="AA286">
            <v>73982.159999999989</v>
          </cell>
        </row>
        <row r="287">
          <cell r="B287" t="str">
            <v>2.2.4.  Desapropriações</v>
          </cell>
          <cell r="G287">
            <v>821</v>
          </cell>
          <cell r="H287">
            <v>1118</v>
          </cell>
          <cell r="I287">
            <v>328</v>
          </cell>
          <cell r="J287">
            <v>880</v>
          </cell>
          <cell r="K287">
            <v>1244</v>
          </cell>
          <cell r="L287">
            <v>0</v>
          </cell>
          <cell r="M287">
            <v>14951.37424935504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196</v>
          </cell>
          <cell r="T287">
            <v>256</v>
          </cell>
          <cell r="U287">
            <v>0</v>
          </cell>
          <cell r="V287">
            <v>320</v>
          </cell>
          <cell r="W287">
            <v>424</v>
          </cell>
          <cell r="X287">
            <v>0</v>
          </cell>
          <cell r="Y287">
            <v>0</v>
          </cell>
          <cell r="Z287">
            <v>0</v>
          </cell>
          <cell r="AA287">
            <v>20538.374249355038</v>
          </cell>
        </row>
        <row r="288">
          <cell r="B288" t="str">
            <v xml:space="preserve">2.2.5.  Conservação Especial </v>
          </cell>
          <cell r="G288">
            <v>3911.39</v>
          </cell>
          <cell r="H288">
            <v>21180</v>
          </cell>
          <cell r="I288">
            <v>12124.04</v>
          </cell>
          <cell r="J288">
            <v>7656.7999999999993</v>
          </cell>
          <cell r="K288">
            <v>8699.369999999999</v>
          </cell>
          <cell r="L288">
            <v>10916.71</v>
          </cell>
          <cell r="M288">
            <v>4820.45</v>
          </cell>
          <cell r="N288">
            <v>9556.19</v>
          </cell>
          <cell r="O288">
            <v>1380.6</v>
          </cell>
          <cell r="P288">
            <v>6170.6100000000006</v>
          </cell>
          <cell r="Q288">
            <v>71.490000000000009</v>
          </cell>
          <cell r="R288">
            <v>11170.47</v>
          </cell>
          <cell r="S288">
            <v>16280.72</v>
          </cell>
          <cell r="T288">
            <v>13857.31</v>
          </cell>
          <cell r="U288">
            <v>601.66</v>
          </cell>
          <cell r="V288">
            <v>5527.26</v>
          </cell>
          <cell r="W288">
            <v>1416.81</v>
          </cell>
          <cell r="X288">
            <v>26860.14</v>
          </cell>
          <cell r="Y288">
            <v>27546.7</v>
          </cell>
          <cell r="Z288">
            <v>16223.519999999999</v>
          </cell>
          <cell r="AA288">
            <v>205972.24000000002</v>
          </cell>
        </row>
        <row r="289">
          <cell r="B289" t="str">
            <v>2.2.6.  Contratos Sub-rogados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B290" t="str">
            <v xml:space="preserve">2.2.7.  Indenizações </v>
          </cell>
          <cell r="G290">
            <v>1000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1000</v>
          </cell>
        </row>
        <row r="291">
          <cell r="B291" t="str">
            <v>2.3.  DIREITO DE CONCESSÃO     (2.3.1.+ ... + 2.3.2)</v>
          </cell>
          <cell r="G291">
            <v>5876.3343252499999</v>
          </cell>
          <cell r="H291">
            <v>4803.1754443269474</v>
          </cell>
          <cell r="I291">
            <v>4829.9358774783523</v>
          </cell>
          <cell r="J291">
            <v>4717.9288902779654</v>
          </cell>
          <cell r="K291">
            <v>4938.8566356862275</v>
          </cell>
          <cell r="L291">
            <v>5051.4581192259475</v>
          </cell>
          <cell r="M291">
            <v>5406.1117594523603</v>
          </cell>
          <cell r="N291">
            <v>5631.1260325186058</v>
          </cell>
          <cell r="O291">
            <v>5736.0507612875917</v>
          </cell>
          <cell r="P291">
            <v>5833.9851602952431</v>
          </cell>
          <cell r="Q291">
            <v>5929.9705683184357</v>
          </cell>
          <cell r="R291">
            <v>6029.7761131441721</v>
          </cell>
          <cell r="S291">
            <v>6132.4036748310209</v>
          </cell>
          <cell r="T291">
            <v>6250.5740052526089</v>
          </cell>
          <cell r="U291">
            <v>6367.3726070268003</v>
          </cell>
          <cell r="V291">
            <v>6466.2372563463286</v>
          </cell>
          <cell r="W291">
            <v>6595.4776069604195</v>
          </cell>
          <cell r="X291">
            <v>6741.1136316952616</v>
          </cell>
          <cell r="Y291">
            <v>6853.9308509553257</v>
          </cell>
          <cell r="Z291">
            <v>6967.0624761946328</v>
          </cell>
          <cell r="AA291">
            <v>117158.88179652425</v>
          </cell>
        </row>
        <row r="292">
          <cell r="B292" t="str">
            <v>2.3.1.  Valor Variável da Concessão</v>
          </cell>
          <cell r="G292">
            <v>1938.3343252499997</v>
          </cell>
          <cell r="H292">
            <v>2655.1754443269469</v>
          </cell>
          <cell r="I292">
            <v>2681.9358774783523</v>
          </cell>
          <cell r="J292">
            <v>2633.9288902779654</v>
          </cell>
          <cell r="K292">
            <v>2790.8566356862275</v>
          </cell>
          <cell r="L292">
            <v>2903.4581192259475</v>
          </cell>
          <cell r="M292">
            <v>3258.1117594523598</v>
          </cell>
          <cell r="N292">
            <v>3483.1260325186058</v>
          </cell>
          <cell r="O292">
            <v>3588.0507612875913</v>
          </cell>
          <cell r="P292">
            <v>3685.9851602952431</v>
          </cell>
          <cell r="Q292">
            <v>3781.9705683184357</v>
          </cell>
          <cell r="R292">
            <v>3881.7761131441721</v>
          </cell>
          <cell r="S292">
            <v>3984.4036748310205</v>
          </cell>
          <cell r="T292">
            <v>4102.5740052526089</v>
          </cell>
          <cell r="U292">
            <v>4219.3726070268003</v>
          </cell>
          <cell r="V292">
            <v>4318.2372563463286</v>
          </cell>
          <cell r="W292">
            <v>4447.4776069604195</v>
          </cell>
          <cell r="X292">
            <v>4593.1136316952616</v>
          </cell>
          <cell r="Y292">
            <v>4705.9308509553257</v>
          </cell>
          <cell r="Z292">
            <v>4819.0624761946328</v>
          </cell>
          <cell r="AA292">
            <v>72472.881796524249</v>
          </cell>
        </row>
        <row r="293">
          <cell r="B293" t="str">
            <v xml:space="preserve">2.3.2.  Valor Fixo da Concessão </v>
          </cell>
          <cell r="G293">
            <v>3938.0000000000005</v>
          </cell>
          <cell r="H293">
            <v>2148</v>
          </cell>
          <cell r="I293">
            <v>2148</v>
          </cell>
          <cell r="J293">
            <v>2084</v>
          </cell>
          <cell r="K293">
            <v>2148</v>
          </cell>
          <cell r="L293">
            <v>2148</v>
          </cell>
          <cell r="M293">
            <v>2148</v>
          </cell>
          <cell r="N293">
            <v>2148</v>
          </cell>
          <cell r="O293">
            <v>2148</v>
          </cell>
          <cell r="P293">
            <v>2148</v>
          </cell>
          <cell r="Q293">
            <v>2148</v>
          </cell>
          <cell r="R293">
            <v>2148</v>
          </cell>
          <cell r="S293">
            <v>2148</v>
          </cell>
          <cell r="T293">
            <v>2148</v>
          </cell>
          <cell r="U293">
            <v>2148</v>
          </cell>
          <cell r="V293">
            <v>2148</v>
          </cell>
          <cell r="W293">
            <v>2148</v>
          </cell>
          <cell r="X293">
            <v>2148</v>
          </cell>
          <cell r="Y293">
            <v>2148</v>
          </cell>
          <cell r="Z293">
            <v>2148</v>
          </cell>
          <cell r="AA293">
            <v>44686</v>
          </cell>
        </row>
        <row r="294">
          <cell r="B294" t="str">
            <v>2.4.  DESEMBOLSOS  SOBRE O LUCRO     (2.4.1. + 2.4.2)</v>
          </cell>
          <cell r="G294">
            <v>6654.1797840594982</v>
          </cell>
          <cell r="H294">
            <v>9589.764448676422</v>
          </cell>
          <cell r="I294">
            <v>6888.264166567702</v>
          </cell>
          <cell r="J294">
            <v>4601.6145067448469</v>
          </cell>
          <cell r="K294">
            <v>3815.1683005385712</v>
          </cell>
          <cell r="L294">
            <v>2312.8829406045497</v>
          </cell>
          <cell r="M294">
            <v>2603.7230105478716</v>
          </cell>
          <cell r="N294">
            <v>3381.9068708049754</v>
          </cell>
          <cell r="O294">
            <v>4862.9783004557303</v>
          </cell>
          <cell r="P294">
            <v>7204.8351121294245</v>
          </cell>
          <cell r="Q294">
            <v>8348.553572255194</v>
          </cell>
          <cell r="R294">
            <v>10189.417158161972</v>
          </cell>
          <cell r="S294">
            <v>11793.01882917826</v>
          </cell>
          <cell r="T294">
            <v>14154.688766055793</v>
          </cell>
          <cell r="U294">
            <v>16901.830856763754</v>
          </cell>
          <cell r="V294">
            <v>18839.524499054423</v>
          </cell>
          <cell r="W294">
            <v>20398.860395422202</v>
          </cell>
          <cell r="X294">
            <v>18951.15768052882</v>
          </cell>
          <cell r="Y294">
            <v>16174.105572821045</v>
          </cell>
          <cell r="Z294">
            <v>7477.5824712342983</v>
          </cell>
          <cell r="AA294">
            <v>195144.05724260534</v>
          </cell>
        </row>
        <row r="295">
          <cell r="B295" t="str">
            <v xml:space="preserve">2.4.1.  Contribuição Social  </v>
          </cell>
          <cell r="G295">
            <v>1618.9526749235149</v>
          </cell>
          <cell r="H295">
            <v>2330.609563315496</v>
          </cell>
          <cell r="I295">
            <v>1675.7004040164124</v>
          </cell>
          <cell r="J295">
            <v>1121.3610925442058</v>
          </cell>
          <cell r="K295">
            <v>930.70746679722924</v>
          </cell>
          <cell r="L295">
            <v>566.51707651019399</v>
          </cell>
          <cell r="M295">
            <v>637.02376013281719</v>
          </cell>
          <cell r="N295">
            <v>825.67439292241829</v>
          </cell>
          <cell r="O295">
            <v>1184.7220122316924</v>
          </cell>
          <cell r="P295">
            <v>1752.4448756677393</v>
          </cell>
          <cell r="Q295">
            <v>2029.7099569103509</v>
          </cell>
          <cell r="R295">
            <v>2475.9799171301747</v>
          </cell>
          <cell r="S295">
            <v>2864.731837376547</v>
          </cell>
          <cell r="T295">
            <v>3437.2578826801928</v>
          </cell>
          <cell r="U295">
            <v>4103.2317228518186</v>
          </cell>
          <cell r="V295">
            <v>4572.9756361344052</v>
          </cell>
          <cell r="W295">
            <v>4950.9964594962903</v>
          </cell>
          <cell r="X295">
            <v>4600.0382255827444</v>
          </cell>
          <cell r="Y295">
            <v>3926.8134721990418</v>
          </cell>
          <cell r="Z295">
            <v>1818.5654475719509</v>
          </cell>
          <cell r="AA295">
            <v>47424.013876995239</v>
          </cell>
        </row>
        <row r="296">
          <cell r="B296" t="str">
            <v xml:space="preserve">2.4.2.  Imposto de Renda  </v>
          </cell>
          <cell r="G296">
            <v>5035.2271091359835</v>
          </cell>
          <cell r="H296">
            <v>7259.1548853609256</v>
          </cell>
          <cell r="I296">
            <v>5212.56376255129</v>
          </cell>
          <cell r="J296">
            <v>3480.2534142006416</v>
          </cell>
          <cell r="K296">
            <v>2884.460833741342</v>
          </cell>
          <cell r="L296">
            <v>1746.3658640943559</v>
          </cell>
          <cell r="M296">
            <v>1966.6992504150544</v>
          </cell>
          <cell r="N296">
            <v>2556.2324778825573</v>
          </cell>
          <cell r="O296">
            <v>3678.2562882240377</v>
          </cell>
          <cell r="P296">
            <v>5452.3902364616852</v>
          </cell>
          <cell r="Q296">
            <v>6318.8436153448438</v>
          </cell>
          <cell r="R296">
            <v>7713.4372410317974</v>
          </cell>
          <cell r="S296">
            <v>8928.2869918017132</v>
          </cell>
          <cell r="T296">
            <v>10717.4308833756</v>
          </cell>
          <cell r="U296">
            <v>12798.599133911935</v>
          </cell>
          <cell r="V296">
            <v>14266.548862920017</v>
          </cell>
          <cell r="W296">
            <v>15447.86393592591</v>
          </cell>
          <cell r="X296">
            <v>14351.119454946076</v>
          </cell>
          <cell r="Y296">
            <v>12247.292100622004</v>
          </cell>
          <cell r="Z296">
            <v>5659.0170236623471</v>
          </cell>
          <cell r="AA296">
            <v>147720.04336561009</v>
          </cell>
        </row>
        <row r="297">
          <cell r="B297" t="str">
            <v>3.  SALDO DO CAIXA     (1 - 2)</v>
          </cell>
          <cell r="G297">
            <v>-22335.61334751558</v>
          </cell>
          <cell r="H297">
            <v>-22182.683815127457</v>
          </cell>
          <cell r="I297">
            <v>2159.3787812982482</v>
          </cell>
          <cell r="J297">
            <v>-9166.1104522814712</v>
          </cell>
          <cell r="K297">
            <v>-6007.2620679123938</v>
          </cell>
          <cell r="L297">
            <v>-31014.145336566304</v>
          </cell>
          <cell r="M297">
            <v>-8171.9754008410528</v>
          </cell>
          <cell r="N297">
            <v>13863.424244495473</v>
          </cell>
          <cell r="O297">
            <v>33708.631901598113</v>
          </cell>
          <cell r="P297">
            <v>35933.546522391116</v>
          </cell>
          <cell r="Q297">
            <v>34619.999218800222</v>
          </cell>
          <cell r="R297">
            <v>37714.964609944305</v>
          </cell>
          <cell r="S297">
            <v>36389.166893374131</v>
          </cell>
          <cell r="T297">
            <v>23536.079620561082</v>
          </cell>
          <cell r="U297">
            <v>51663.993716377692</v>
          </cell>
          <cell r="V297">
            <v>52135.714818840235</v>
          </cell>
          <cell r="W297">
            <v>57761.378273143317</v>
          </cell>
          <cell r="X297">
            <v>34537.060582844832</v>
          </cell>
          <cell r="Y297">
            <v>45123.160090292033</v>
          </cell>
          <cell r="Z297">
            <v>53334.501934040614</v>
          </cell>
          <cell r="AA297">
            <v>413603.2107877573</v>
          </cell>
        </row>
        <row r="298">
          <cell r="B298" t="str">
            <v xml:space="preserve">4. T.I.R. (Taxa Interna de Retorno) Anual do Projeto     </v>
          </cell>
          <cell r="G298">
            <v>0.17469029539595923</v>
          </cell>
        </row>
        <row r="300">
          <cell r="B300" t="str">
            <v>FLUXO DE CAIXA COM FATORES DE DESEQUILIBRIO NA EXTENSÃO DO PERIODO CONTRATUAL (MIlhares de Reais)</v>
          </cell>
        </row>
        <row r="302">
          <cell r="B302" t="str">
            <v>DISCRIMINAÇÃO</v>
          </cell>
          <cell r="G302">
            <v>21</v>
          </cell>
          <cell r="H302">
            <v>22</v>
          </cell>
          <cell r="I302">
            <v>23</v>
          </cell>
          <cell r="J302">
            <v>24</v>
          </cell>
          <cell r="K302">
            <v>25</v>
          </cell>
          <cell r="L302">
            <v>26</v>
          </cell>
          <cell r="M302">
            <v>27</v>
          </cell>
          <cell r="N302">
            <v>28</v>
          </cell>
          <cell r="O302">
            <v>29</v>
          </cell>
          <cell r="P302">
            <v>30</v>
          </cell>
          <cell r="Q302">
            <v>31</v>
          </cell>
          <cell r="R302">
            <v>32</v>
          </cell>
          <cell r="S302">
            <v>33</v>
          </cell>
          <cell r="T302">
            <v>34</v>
          </cell>
          <cell r="U302">
            <v>35</v>
          </cell>
          <cell r="V302">
            <v>36</v>
          </cell>
          <cell r="W302">
            <v>37</v>
          </cell>
          <cell r="X302">
            <v>38</v>
          </cell>
          <cell r="Y302">
            <v>39</v>
          </cell>
          <cell r="Z302">
            <v>40</v>
          </cell>
          <cell r="AA302" t="str">
            <v>TOTAL</v>
          </cell>
        </row>
        <row r="303">
          <cell r="B303" t="str">
            <v xml:space="preserve">1.  INGRESSOS     (1.1.) </v>
          </cell>
          <cell r="G303">
            <v>154777.12166111113</v>
          </cell>
          <cell r="H303">
            <v>159378.19531094446</v>
          </cell>
          <cell r="I303">
            <v>164117.30117027281</v>
          </cell>
          <cell r="J303">
            <v>168998.580205381</v>
          </cell>
          <cell r="K303">
            <v>174026.29761154242</v>
          </cell>
          <cell r="L303">
            <v>179204.84653988871</v>
          </cell>
          <cell r="M303">
            <v>184538.75193608538</v>
          </cell>
          <cell r="N303">
            <v>190032.67449416794</v>
          </cell>
          <cell r="O303">
            <v>195691.41472899297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1570765.1836583866</v>
          </cell>
        </row>
        <row r="304">
          <cell r="B304" t="str">
            <v>1.1.  RECEITAS     (1.1.1.+ ... + 1.1.4)</v>
          </cell>
          <cell r="G304">
            <v>154777.12166111113</v>
          </cell>
          <cell r="H304">
            <v>159378.19531094446</v>
          </cell>
          <cell r="I304">
            <v>164117.30117027281</v>
          </cell>
          <cell r="J304">
            <v>168998.580205381</v>
          </cell>
          <cell r="K304">
            <v>174026.29761154242</v>
          </cell>
          <cell r="L304">
            <v>179204.84653988871</v>
          </cell>
          <cell r="M304">
            <v>184538.75193608538</v>
          </cell>
          <cell r="N304">
            <v>190032.67449416794</v>
          </cell>
          <cell r="O304">
            <v>195691.41472899297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1570765.1836583866</v>
          </cell>
        </row>
        <row r="305">
          <cell r="B305" t="str">
            <v>1.1.1   Receitas de Pedágio</v>
          </cell>
          <cell r="G305">
            <v>153369.12166111113</v>
          </cell>
          <cell r="H305">
            <v>157970.19531094446</v>
          </cell>
          <cell r="I305">
            <v>162709.30117027281</v>
          </cell>
          <cell r="J305">
            <v>167590.580205381</v>
          </cell>
          <cell r="K305">
            <v>172618.29761154242</v>
          </cell>
          <cell r="L305">
            <v>177796.84653988871</v>
          </cell>
          <cell r="M305">
            <v>183130.75193608538</v>
          </cell>
          <cell r="N305">
            <v>188624.67449416794</v>
          </cell>
          <cell r="O305">
            <v>194283.41472899297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1558093.1836583866</v>
          </cell>
        </row>
        <row r="306">
          <cell r="B306" t="str">
            <v>1.1.2   Outras Receitas Operacionais</v>
          </cell>
          <cell r="G306">
            <v>1408</v>
          </cell>
          <cell r="H306">
            <v>1408</v>
          </cell>
          <cell r="I306">
            <v>1408</v>
          </cell>
          <cell r="J306">
            <v>1408</v>
          </cell>
          <cell r="K306">
            <v>1408</v>
          </cell>
          <cell r="L306">
            <v>1408</v>
          </cell>
          <cell r="M306">
            <v>1408</v>
          </cell>
          <cell r="N306">
            <v>1408</v>
          </cell>
          <cell r="O306">
            <v>1408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12672</v>
          </cell>
        </row>
        <row r="307">
          <cell r="B307" t="str">
            <v>1.1.3   Receitas Não Operacionais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08">
          <cell r="B308" t="str">
            <v xml:space="preserve">1.1.4   Receitas Financeiras 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</row>
        <row r="309">
          <cell r="B309" t="str">
            <v>2.  DESEMBOLSOS     (2.1.+ ... + 2.4)</v>
          </cell>
          <cell r="G309">
            <v>89279.870750877963</v>
          </cell>
          <cell r="H309">
            <v>91187.6992652763</v>
          </cell>
          <cell r="I309">
            <v>93152.762635106599</v>
          </cell>
          <cell r="J309">
            <v>95176.777906031799</v>
          </cell>
          <cell r="K309">
            <v>97261.513635084732</v>
          </cell>
          <cell r="L309">
            <v>99408.791436009284</v>
          </cell>
          <cell r="M309">
            <v>101620.48757096159</v>
          </cell>
          <cell r="N309">
            <v>103898.53458996242</v>
          </cell>
          <cell r="O309">
            <v>106244.92301953329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877231.36080884398</v>
          </cell>
        </row>
        <row r="310">
          <cell r="B310" t="str">
            <v>2.1.  OPERACIONAIS     (2.1.1.+ ... + 2.1.8)</v>
          </cell>
          <cell r="G310">
            <v>52412.537996004408</v>
          </cell>
          <cell r="H310">
            <v>52855.810577484546</v>
          </cell>
          <cell r="I310">
            <v>53312.381336409075</v>
          </cell>
          <cell r="J310">
            <v>53782.649218101353</v>
          </cell>
          <cell r="K310">
            <v>54267.025136244389</v>
          </cell>
          <cell r="L310">
            <v>54765.932331931719</v>
          </cell>
          <cell r="M310">
            <v>55279.80674348968</v>
          </cell>
          <cell r="N310">
            <v>55809.097387394366</v>
          </cell>
          <cell r="O310">
            <v>56354.266750616196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488839.50747767574</v>
          </cell>
        </row>
        <row r="311">
          <cell r="B311" t="str">
            <v xml:space="preserve">2.1.1.  Pessoal / Administradores   </v>
          </cell>
          <cell r="G311">
            <v>23995</v>
          </cell>
          <cell r="H311">
            <v>23995</v>
          </cell>
          <cell r="I311">
            <v>23995</v>
          </cell>
          <cell r="J311">
            <v>23995</v>
          </cell>
          <cell r="K311">
            <v>23995</v>
          </cell>
          <cell r="L311">
            <v>23995</v>
          </cell>
          <cell r="M311">
            <v>23995</v>
          </cell>
          <cell r="N311">
            <v>23995</v>
          </cell>
          <cell r="O311">
            <v>23995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215955</v>
          </cell>
        </row>
        <row r="312">
          <cell r="B312" t="str">
            <v xml:space="preserve">2.1.2.  Conservação de Rotina  </v>
          </cell>
          <cell r="G312">
            <v>8293</v>
          </cell>
          <cell r="H312">
            <v>8293</v>
          </cell>
          <cell r="I312">
            <v>8293</v>
          </cell>
          <cell r="J312">
            <v>8293</v>
          </cell>
          <cell r="K312">
            <v>8293</v>
          </cell>
          <cell r="L312">
            <v>8293</v>
          </cell>
          <cell r="M312">
            <v>8293</v>
          </cell>
          <cell r="N312">
            <v>8293</v>
          </cell>
          <cell r="O312">
            <v>8293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74637</v>
          </cell>
        </row>
        <row r="313">
          <cell r="B313" t="str">
            <v xml:space="preserve">2.1.3.  Consumo   </v>
          </cell>
          <cell r="G313">
            <v>2516</v>
          </cell>
          <cell r="H313">
            <v>2516</v>
          </cell>
          <cell r="I313">
            <v>2516</v>
          </cell>
          <cell r="J313">
            <v>2516</v>
          </cell>
          <cell r="K313">
            <v>2516</v>
          </cell>
          <cell r="L313">
            <v>2516</v>
          </cell>
          <cell r="M313">
            <v>2516</v>
          </cell>
          <cell r="N313">
            <v>2516</v>
          </cell>
          <cell r="O313">
            <v>2516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22644</v>
          </cell>
        </row>
        <row r="314">
          <cell r="B314" t="str">
            <v>2.1.4.  Transportes</v>
          </cell>
          <cell r="G314">
            <v>1497</v>
          </cell>
          <cell r="H314">
            <v>1497</v>
          </cell>
          <cell r="I314">
            <v>1497</v>
          </cell>
          <cell r="J314">
            <v>1497</v>
          </cell>
          <cell r="K314">
            <v>1497</v>
          </cell>
          <cell r="L314">
            <v>1497</v>
          </cell>
          <cell r="M314">
            <v>1497</v>
          </cell>
          <cell r="N314">
            <v>1497</v>
          </cell>
          <cell r="O314">
            <v>1497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13473</v>
          </cell>
        </row>
        <row r="315">
          <cell r="B315" t="str">
            <v>2.1.5.  Diversas</v>
          </cell>
          <cell r="G315">
            <v>861.84</v>
          </cell>
          <cell r="H315">
            <v>861.84</v>
          </cell>
          <cell r="I315">
            <v>861.84</v>
          </cell>
          <cell r="J315">
            <v>861.84</v>
          </cell>
          <cell r="K315">
            <v>861.84</v>
          </cell>
          <cell r="L315">
            <v>861.84</v>
          </cell>
          <cell r="M315">
            <v>861.84</v>
          </cell>
          <cell r="N315">
            <v>861.84</v>
          </cell>
          <cell r="O315">
            <v>861.84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7756.56</v>
          </cell>
        </row>
        <row r="316">
          <cell r="B316" t="str">
            <v>2.1.6.  Tributos s/ Faturamento</v>
          </cell>
          <cell r="G316">
            <v>13388.221023686114</v>
          </cell>
          <cell r="H316">
            <v>13786.213894396697</v>
          </cell>
          <cell r="I316">
            <v>14196.146551228598</v>
          </cell>
          <cell r="J316">
            <v>14618.377187765456</v>
          </cell>
          <cell r="K316">
            <v>15053.27474339842</v>
          </cell>
          <cell r="L316">
            <v>15501.219225700372</v>
          </cell>
          <cell r="M316">
            <v>15962.602042471384</v>
          </cell>
          <cell r="N316">
            <v>16437.826343745528</v>
          </cell>
          <cell r="O316">
            <v>16927.307374057891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135871.18838645046</v>
          </cell>
        </row>
        <row r="317">
          <cell r="B317" t="str">
            <v>2.1.7.  Seguros</v>
          </cell>
          <cell r="G317">
            <v>1514.9084753170948</v>
          </cell>
          <cell r="H317">
            <v>1558.7333295766077</v>
          </cell>
          <cell r="I317">
            <v>1603.8729294639058</v>
          </cell>
          <cell r="J317">
            <v>1650.3667173478232</v>
          </cell>
          <cell r="K317">
            <v>1698.2553188682577</v>
          </cell>
          <cell r="L317">
            <v>1747.5805784343056</v>
          </cell>
          <cell r="M317">
            <v>1798.3855957873348</v>
          </cell>
          <cell r="N317">
            <v>1850.714763660955</v>
          </cell>
          <cell r="O317">
            <v>1904.6138065707835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15327.431515027069</v>
          </cell>
        </row>
        <row r="318">
          <cell r="B318" t="str">
            <v xml:space="preserve">2.1.8.  Garantias </v>
          </cell>
          <cell r="G318">
            <v>346.56849700120341</v>
          </cell>
          <cell r="H318">
            <v>348.02335351123952</v>
          </cell>
          <cell r="I318">
            <v>349.52185571657668</v>
          </cell>
          <cell r="J318">
            <v>351.06531298807403</v>
          </cell>
          <cell r="K318">
            <v>352.6550739777162</v>
          </cell>
          <cell r="L318">
            <v>354.29252779704768</v>
          </cell>
          <cell r="M318">
            <v>355.97910523095914</v>
          </cell>
          <cell r="N318">
            <v>357.7162799878879</v>
          </cell>
          <cell r="O318">
            <v>359.50556998752461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3175.3275761982295</v>
          </cell>
        </row>
        <row r="319">
          <cell r="B319" t="str">
            <v>2.2.  INVESTIMENTOS / IMOBILIZADO     (2.2.1.+ ... + 2.2.7)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B320" t="str">
            <v xml:space="preserve">2.2.1.  Ampliação Principal 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1">
          <cell r="B321" t="str">
            <v>2.2.2.  Demais Obras de Ampliação/Melhoramentos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</row>
        <row r="322">
          <cell r="B322" t="str">
            <v xml:space="preserve">2.2.3.  Equipamentos, Veiculos e Sist. Controle 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</row>
        <row r="323">
          <cell r="B323" t="str">
            <v>2.2.4.  Desapropriações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B324" t="str">
            <v xml:space="preserve">2.2.5.  Conservação Especial 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</row>
        <row r="325">
          <cell r="B325" t="str">
            <v>2.2.6.  Contratos Sub-rogados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</row>
        <row r="326">
          <cell r="B326" t="str">
            <v xml:space="preserve">2.2.7.  Indenizações 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</row>
        <row r="327">
          <cell r="B327" t="str">
            <v>2.3.  DIREITO DE CONCESSÃO     (2.3.1.+ ... + 2.3.2)</v>
          </cell>
          <cell r="G327">
            <v>4643.3136498333333</v>
          </cell>
          <cell r="H327">
            <v>4781.345859328334</v>
          </cell>
          <cell r="I327">
            <v>4923.5190351081837</v>
          </cell>
          <cell r="J327">
            <v>5069.9574061614303</v>
          </cell>
          <cell r="K327">
            <v>5220.7889283462728</v>
          </cell>
          <cell r="L327">
            <v>5376.1453961966608</v>
          </cell>
          <cell r="M327">
            <v>5536.1625580825612</v>
          </cell>
          <cell r="N327">
            <v>5700.9802348250378</v>
          </cell>
          <cell r="O327">
            <v>5870.7424418697892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47122.955509751606</v>
          </cell>
        </row>
        <row r="328">
          <cell r="B328" t="str">
            <v>2.3.1.  Valor Variável da Concessão</v>
          </cell>
          <cell r="G328">
            <v>4643.3136498333333</v>
          </cell>
          <cell r="H328">
            <v>4781.345859328334</v>
          </cell>
          <cell r="I328">
            <v>4923.5190351081837</v>
          </cell>
          <cell r="J328">
            <v>5069.9574061614303</v>
          </cell>
          <cell r="K328">
            <v>5220.7889283462728</v>
          </cell>
          <cell r="L328">
            <v>5376.1453961966608</v>
          </cell>
          <cell r="M328">
            <v>5536.1625580825612</v>
          </cell>
          <cell r="N328">
            <v>5700.9802348250378</v>
          </cell>
          <cell r="O328">
            <v>5870.7424418697892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47122.955509751606</v>
          </cell>
        </row>
        <row r="329">
          <cell r="B329" t="str">
            <v xml:space="preserve">2.3.2.  Valor Fixo da Concessão 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</row>
        <row r="330">
          <cell r="B330" t="str">
            <v>2.4.  DESEMBOLSOS  SOBRE O LUCRO     (2.4.1. + 2.4.2)</v>
          </cell>
          <cell r="G330">
            <v>32224.019105040217</v>
          </cell>
          <cell r="H330">
            <v>33550.542828463418</v>
          </cell>
          <cell r="I330">
            <v>34916.862263589333</v>
          </cell>
          <cell r="J330">
            <v>36324.171281769013</v>
          </cell>
          <cell r="K330">
            <v>37773.699570494078</v>
          </cell>
          <cell r="L330">
            <v>39266.71370788091</v>
          </cell>
          <cell r="M330">
            <v>40804.518269389337</v>
          </cell>
          <cell r="N330">
            <v>42388.456967743019</v>
          </cell>
          <cell r="O330">
            <v>44019.913827047305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341268.89782141667</v>
          </cell>
        </row>
        <row r="331">
          <cell r="B331" t="str">
            <v xml:space="preserve">2.4.1.  Contribuição Social  </v>
          </cell>
          <cell r="G331">
            <v>7817.701601221871</v>
          </cell>
          <cell r="H331">
            <v>8139.2831099305258</v>
          </cell>
          <cell r="I331">
            <v>8470.5120639004435</v>
          </cell>
          <cell r="J331">
            <v>8811.6778864894568</v>
          </cell>
          <cell r="K331">
            <v>9163.0786837561409</v>
          </cell>
          <cell r="L331">
            <v>9525.0215049408271</v>
          </cell>
          <cell r="M331">
            <v>9897.8226107610517</v>
          </cell>
          <cell r="N331">
            <v>10281.807749755882</v>
          </cell>
          <cell r="O331">
            <v>10677.31244292056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82784.217653676766</v>
          </cell>
        </row>
        <row r="332">
          <cell r="B332" t="str">
            <v xml:space="preserve">2.4.2.  Imposto de Renda  </v>
          </cell>
          <cell r="G332">
            <v>24406.317503818347</v>
          </cell>
          <cell r="H332">
            <v>25411.259718532892</v>
          </cell>
          <cell r="I332">
            <v>26446.350199688888</v>
          </cell>
          <cell r="J332">
            <v>27512.493395279555</v>
          </cell>
          <cell r="K332">
            <v>28610.620886737939</v>
          </cell>
          <cell r="L332">
            <v>29741.692202940081</v>
          </cell>
          <cell r="M332">
            <v>30906.695658628283</v>
          </cell>
          <cell r="N332">
            <v>32106.649217987135</v>
          </cell>
          <cell r="O332">
            <v>33342.601384126749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258484.68016773989</v>
          </cell>
        </row>
        <row r="333">
          <cell r="B333" t="str">
            <v>3.  SALDO DO CAIXA     (1 - 2)</v>
          </cell>
          <cell r="G333">
            <v>65497.250910233168</v>
          </cell>
          <cell r="H333">
            <v>68190.496045668158</v>
          </cell>
          <cell r="I333">
            <v>70964.538535166212</v>
          </cell>
          <cell r="J333">
            <v>73821.802299349205</v>
          </cell>
          <cell r="K333">
            <v>76764.783976457693</v>
          </cell>
          <cell r="L333">
            <v>79796.055103879422</v>
          </cell>
          <cell r="M333">
            <v>82918.264365123789</v>
          </cell>
          <cell r="N333">
            <v>86134.139904205513</v>
          </cell>
          <cell r="O333">
            <v>89446.491709459675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693533.8228495426</v>
          </cell>
        </row>
        <row r="334">
          <cell r="B334" t="str">
            <v xml:space="preserve">4. T.I.R. (Taxa Interna de Retorno) Anual do Projeto     </v>
          </cell>
          <cell r="G334">
            <v>0.19595914572424983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Jurídico"/>
      <sheetName val="Assin Contratada"/>
      <sheetName val="Assin_Contratada"/>
      <sheetName val="Terr-preços"/>
      <sheetName val="Unit"/>
      <sheetName val="Local"/>
      <sheetName val="tabela DER julho97"/>
      <sheetName val="Plan3"/>
      <sheetName val="AVALIAÇÃO_terreno"/>
      <sheetName val="INCCTOT"/>
      <sheetName val="Assin_Contratada1"/>
      <sheetName val="tabela_DER_julho97"/>
      <sheetName val="0040"/>
      <sheetName val="Proctor BGS 2"/>
      <sheetName val="DADOS MENU"/>
      <sheetName val="Principal"/>
      <sheetName val="P   CARGOS SAL CARAJAS "/>
      <sheetName val="XREF"/>
      <sheetName val="Control"/>
      <sheetName val="scenario"/>
      <sheetName val="Proctor_BGS_2"/>
      <sheetName val="  Eco-marshall modelo "/>
      <sheetName val=" MODELO - Eco-marshall"/>
      <sheetName val=" MODELO- Eco-marshall"/>
      <sheetName val="modelo- 16-19mm - Eco-marshall"/>
      <sheetName val="modelo- Eco Marshall"/>
      <sheetName val="MATRIZ-ECO-MARSHALL"/>
      <sheetName val="P___CARGOS_SAL_CARAJAS_"/>
      <sheetName val="Despesas"/>
      <sheetName val="Planilha1"/>
      <sheetName val="Banco de Dados - Placas"/>
      <sheetName val="RELATA VÉIO"/>
      <sheetName val="Premissas"/>
      <sheetName val="Resumo"/>
      <sheetName val="OP079907"/>
      <sheetName val="Check Farol"/>
      <sheetName val="Dados"/>
      <sheetName val="Resumo Taquaruçu 05-19"/>
      <sheetName val="Controle de Contratos atualizad"/>
      <sheetName val="RELATA ANTIGO"/>
      <sheetName val="W_Z_Q0000_Z_RTIN_01_REC_0003"/>
      <sheetName val="PLQ - Recuperação Base de Quant"/>
      <sheetName val="Métricas"/>
      <sheetName val="Recape Drenos"/>
      <sheetName val="BASE DE DADOS 1"/>
      <sheetName val="CBUQ MÊS"/>
      <sheetName val="GERAL"/>
      <sheetName val="M.O. - 01"/>
      <sheetName val="Plan1"/>
      <sheetName val="Trans Assump"/>
      <sheetName val="Rendimento Equipe"/>
      <sheetName val="Índice Chuva"/>
      <sheetName val="Assin_Contratada2"/>
      <sheetName val="tabela_DER_julho971"/>
      <sheetName val="Proctor_BGS_21"/>
      <sheetName val="DADOS_MENU"/>
      <sheetName val="P___CARGOS_SAL_CARAJAS_1"/>
      <sheetName val="__Eco-marshall_modelo_"/>
      <sheetName val="_MODELO_-_Eco-marshall"/>
      <sheetName val="_MODELO-_Eco-marshall"/>
      <sheetName val="modelo-_16-19mm_-_Eco-marshall"/>
      <sheetName val="modelo-_Eco_Marshall"/>
      <sheetName val="elétrica"/>
      <sheetName val="Padrões Horizontal"/>
      <sheetName val="Assin_Contratada3"/>
      <sheetName val="tabela_DER_julho972"/>
      <sheetName val="Banco_de_Dados_-_Placas"/>
      <sheetName val="RELATA_VÉIO"/>
      <sheetName val="Check_Farol"/>
      <sheetName val="PLQ_-_Recuperação_Base_de_Quant"/>
      <sheetName val="Recape_Drenos"/>
      <sheetName val="BASE_DE_DADOS_1"/>
      <sheetName val="CBUQ_MÊS"/>
      <sheetName val="RELATA"/>
      <sheetName val="CONSSID12-96"/>
      <sheetName val="samarco"/>
      <sheetName val="estgg"/>
      <sheetName val="aux"/>
      <sheetName val="eaigesen"/>
      <sheetName val="1.6"/>
      <sheetName val="Compactação 100% PN"/>
      <sheetName val="Compactação 95% PN"/>
    </sheetNames>
    <sheetDataSet>
      <sheetData sheetId="0" refreshError="1"/>
      <sheetData sheetId="1" refreshError="1">
        <row r="2">
          <cell r="D2" t="str">
            <v>Razão Social</v>
          </cell>
          <cell r="F2" t="str">
            <v>Objeto</v>
          </cell>
          <cell r="G2" t="str">
            <v>Área</v>
          </cell>
          <cell r="H2" t="str">
            <v>Gestor</v>
          </cell>
          <cell r="I2" t="str">
            <v>N.º Contrato</v>
          </cell>
          <cell r="J2" t="str">
            <v>Contrato/Aditivo/Encerr.</v>
          </cell>
          <cell r="K2" t="str">
            <v>Nº Aditivo</v>
          </cell>
        </row>
        <row r="3">
          <cell r="D3" t="str">
            <v>A Integração Recuperadora de Rodovias S/C Ltda</v>
          </cell>
          <cell r="F3" t="str">
            <v>Serviços de conservação civil.</v>
          </cell>
          <cell r="G3" t="str">
            <v>Conservação</v>
          </cell>
          <cell r="H3" t="str">
            <v>Nadalin</v>
          </cell>
          <cell r="I3" t="str">
            <v>ACTUA-CQ-0671/04</v>
          </cell>
          <cell r="J3" t="str">
            <v>Aditivo</v>
          </cell>
          <cell r="K3" t="str">
            <v>1º</v>
          </cell>
        </row>
        <row r="4">
          <cell r="D4" t="str">
            <v>Elena Franco Rosa Resende - ME</v>
          </cell>
          <cell r="F4" t="str">
            <v>Confecção e instalação de Gradil Orsometal de ferro chato 1' x 1/8', para proteção de Pista AVI - 01 do pedágio do km 46 da SP-270, Proteção solicitada pela Comissão da CIPA.</v>
          </cell>
          <cell r="G4" t="str">
            <v>Manutenção</v>
          </cell>
          <cell r="H4" t="str">
            <v>Savietto</v>
          </cell>
          <cell r="J4" t="str">
            <v>Contrato</v>
          </cell>
        </row>
        <row r="5">
          <cell r="D5" t="str">
            <v>Lumafran Consultoria Ltda</v>
          </cell>
          <cell r="F5" t="str">
            <v>Serviços de manutenção e suporte local e remoto de carácter especializado em banco de dados em geral.</v>
          </cell>
          <cell r="G5" t="str">
            <v>Manutenção</v>
          </cell>
          <cell r="H5" t="str">
            <v>Savietto</v>
          </cell>
          <cell r="J5" t="str">
            <v>Contrato</v>
          </cell>
        </row>
        <row r="6">
          <cell r="D6" t="str">
            <v>Marjack Moto Peças Ltda</v>
          </cell>
          <cell r="F6" t="str">
            <v>Fornecimento de peças e materiais em geral para manutenção.</v>
          </cell>
          <cell r="G6" t="str">
            <v>Manutenção</v>
          </cell>
          <cell r="H6" t="str">
            <v>Savietto</v>
          </cell>
          <cell r="J6" t="str">
            <v>Contrato</v>
          </cell>
        </row>
        <row r="7">
          <cell r="D7" t="str">
            <v xml:space="preserve">Álamo Engenharia SA </v>
          </cell>
          <cell r="F7" t="str">
            <v>Serviços de Manutenção de Sistemas Eletro-Eletrônicos para a AutoBAn, conforme os Pacotes abaixo:- Pacote C - Sistemas de emergência, grupos geradores e nobreaks;- Pacote D - Elétrica viária e predial;- Pacote E - Sistemas de climatização;- Pacotes especi</v>
          </cell>
          <cell r="G7" t="str">
            <v>Manutenção</v>
          </cell>
          <cell r="H7" t="str">
            <v>Savietto</v>
          </cell>
          <cell r="J7" t="str">
            <v>Contrato</v>
          </cell>
        </row>
        <row r="8">
          <cell r="D8" t="str">
            <v>Ultraview Sistemas, comércio e serviços Ltda ME</v>
          </cell>
          <cell r="F8" t="str">
            <v xml:space="preserve">Serviços de consultoria  em sistema eletrônicos de ITS para a Concessionária da Ponte Rio-Niterói S.A. </v>
          </cell>
          <cell r="G8" t="str">
            <v>Manutenção</v>
          </cell>
          <cell r="H8" t="str">
            <v>Savietto</v>
          </cell>
          <cell r="J8" t="str">
            <v>Contrato</v>
          </cell>
        </row>
        <row r="9">
          <cell r="D9" t="str">
            <v>Afasa Construções e Comércio Ltda</v>
          </cell>
          <cell r="F9" t="str">
            <v>Venda de equipamentos especializados para execução de selagem de trincas em pavimento asfáltico.</v>
          </cell>
          <cell r="G9" t="str">
            <v>Obras</v>
          </cell>
          <cell r="H9" t="str">
            <v>Herzen</v>
          </cell>
          <cell r="J9" t="str">
            <v>Contrato</v>
          </cell>
        </row>
        <row r="10">
          <cell r="D10" t="str">
            <v>Afasa Construções e Comércio Ltda</v>
          </cell>
          <cell r="F10" t="str">
            <v>Serviços de selagem de trincas com emprego de material asfáltico com polímetro, ao longo do pavimento da Rodovia Presidente Dutra.</v>
          </cell>
          <cell r="G10" t="str">
            <v>Obras</v>
          </cell>
          <cell r="H10" t="str">
            <v>Herzen</v>
          </cell>
          <cell r="I10" t="str">
            <v>ACTUA-CP-0282/05</v>
          </cell>
          <cell r="J10" t="str">
            <v>Contrato</v>
          </cell>
        </row>
        <row r="11">
          <cell r="D11" t="str">
            <v>Lumafran Consultoria Ltda</v>
          </cell>
          <cell r="F11" t="str">
            <v>Serviços de manutenção e suporte local e remoto de carácter especializado em banco de dados em geral.</v>
          </cell>
          <cell r="G11" t="str">
            <v>Manutenção</v>
          </cell>
          <cell r="H11" t="str">
            <v>Savietto</v>
          </cell>
          <cell r="J11" t="str">
            <v>Contrato</v>
          </cell>
        </row>
        <row r="12">
          <cell r="D12" t="str">
            <v>Jofege Pavimentação e Construção Ltda</v>
          </cell>
          <cell r="F12" t="str">
            <v>Serviços de implantação de Marginais na SP-330, Rodovia Anhanguera, entre o km 50+000 e o km 53+550 nas Pistas, Norte e Sul e entre o km 54+158 e o km 58+000 da Pista Norte.</v>
          </cell>
          <cell r="G12" t="str">
            <v>Obras</v>
          </cell>
          <cell r="H12" t="str">
            <v>Moita</v>
          </cell>
          <cell r="J12" t="str">
            <v>Contrato</v>
          </cell>
        </row>
        <row r="13">
          <cell r="D13" t="str">
            <v>Vieceli &amp; Furlan Assossiados Comércio de Serviços Ltda</v>
          </cell>
          <cell r="F13" t="str">
            <v>Desenvolvimento e fornecimento de software para contagem de veículos que utilizam sistemas de identificação automática de veículos e a instalação de duas antenas Amtech em viaduto próximo ao RJ.</v>
          </cell>
          <cell r="G13" t="str">
            <v>Manutenção</v>
          </cell>
          <cell r="H13" t="str">
            <v>Savietto</v>
          </cell>
          <cell r="J13" t="str">
            <v>Contrato</v>
          </cell>
        </row>
        <row r="14">
          <cell r="D14" t="str">
            <v>Terra Brasilis Arquitetura e Consultoria SCL</v>
          </cell>
          <cell r="F14" t="str">
            <v>Plantio de mudas de árvores de espécies nativas, baseado na técnica de sucessão secundária, num total de 4.000 mudas em Guaratinguetá na Rodovia Presidente Dutra.</v>
          </cell>
          <cell r="G14" t="str">
            <v>Ambiente</v>
          </cell>
          <cell r="H14" t="str">
            <v>Nilo</v>
          </cell>
          <cell r="J14" t="str">
            <v>Contrato</v>
          </cell>
        </row>
        <row r="15">
          <cell r="D15" t="str">
            <v>MPMEC Eletro Mecanica Ltda</v>
          </cell>
          <cell r="F15" t="str">
            <v>Serviços de conservação de estruturas metálicas localizadas na Ponte Rio Niterói.</v>
          </cell>
          <cell r="G15" t="str">
            <v>Obras</v>
          </cell>
          <cell r="H15" t="str">
            <v>Nilton</v>
          </cell>
          <cell r="J15" t="str">
            <v>Contrato</v>
          </cell>
        </row>
        <row r="16">
          <cell r="D16" t="str">
            <v>Mapylar Engenharia Ltda</v>
          </cell>
          <cell r="F16" t="str">
            <v>Serviços de Execução de dispositivos de drenagem tais como recuperação de sarjetas e implantação de meio-fio em diversos pontos ao longo da rodovia RJ-124.</v>
          </cell>
          <cell r="G16" t="str">
            <v>Manutenção</v>
          </cell>
          <cell r="H16" t="str">
            <v>Nilton</v>
          </cell>
          <cell r="J16" t="str">
            <v>Contrato</v>
          </cell>
        </row>
        <row r="17">
          <cell r="D17" t="str">
            <v>Engenharia e Construção Mectal Ltda</v>
          </cell>
          <cell r="F17" t="str">
            <v>Serviços de retirada de pórtico bandeira do canteiro de obras da manutenção elétrica,reforma e montagem do mesmo em local a ser definido pela Ponte S/A; Remoção de painel de mensagens variáveis da Av.Jansen de Melo e reinstalação do mesmo no pórtico do it</v>
          </cell>
          <cell r="G17" t="str">
            <v>Obras</v>
          </cell>
          <cell r="H17" t="str">
            <v>Nilton</v>
          </cell>
          <cell r="J17" t="str">
            <v>Contrato</v>
          </cell>
        </row>
        <row r="18">
          <cell r="D18" t="str">
            <v>Sinalta Propista Sinalização, Segurança e Comunicação Visual Ltda</v>
          </cell>
          <cell r="F18" t="str">
            <v>Confecção e implantação de Sinalização Vertical para a Rodovia Presidente Dutra, trechos de São Paulo e Rio de Janeiro.</v>
          </cell>
          <cell r="G18" t="str">
            <v>Obras</v>
          </cell>
          <cell r="H18" t="str">
            <v>Herzen</v>
          </cell>
          <cell r="J18" t="str">
            <v>Contrato</v>
          </cell>
        </row>
        <row r="19">
          <cell r="D19" t="str">
            <v>VCS -Vitória Construções e Serviços Ltda</v>
          </cell>
          <cell r="F19" t="str">
            <v>Serviços de Implantação do Ramo 831 e Acesso Local,localizados no Km 216+700/SP, Pista Norte</v>
          </cell>
          <cell r="G19" t="str">
            <v>Obras</v>
          </cell>
          <cell r="H19" t="str">
            <v>Herzen</v>
          </cell>
          <cell r="J19" t="str">
            <v>Contrato</v>
          </cell>
        </row>
        <row r="21">
          <cell r="I21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6">
          <cell r="D6" t="str">
            <v>E-mail</v>
          </cell>
        </row>
      </sheetData>
      <sheetData sheetId="42">
        <row r="7">
          <cell r="D7" t="str">
            <v>JAN</v>
          </cell>
        </row>
      </sheetData>
      <sheetData sheetId="43">
        <row r="7">
          <cell r="D7" t="str">
            <v>JAN</v>
          </cell>
        </row>
      </sheetData>
      <sheetData sheetId="44">
        <row r="2">
          <cell r="D2">
            <v>0</v>
          </cell>
        </row>
      </sheetData>
      <sheetData sheetId="45"/>
      <sheetData sheetId="46">
        <row r="2">
          <cell r="D2">
            <v>0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>
        <row r="2">
          <cell r="D2">
            <v>0</v>
          </cell>
        </row>
      </sheetData>
      <sheetData sheetId="55">
        <row r="7">
          <cell r="D7" t="str">
            <v>JAN</v>
          </cell>
        </row>
      </sheetData>
      <sheetData sheetId="56"/>
      <sheetData sheetId="57">
        <row r="2">
          <cell r="D2">
            <v>0</v>
          </cell>
        </row>
      </sheetData>
      <sheetData sheetId="58"/>
      <sheetData sheetId="59"/>
      <sheetData sheetId="60"/>
      <sheetData sheetId="61">
        <row r="7">
          <cell r="D7" t="str">
            <v>JAN</v>
          </cell>
        </row>
      </sheetData>
      <sheetData sheetId="62">
        <row r="7">
          <cell r="D7" t="str">
            <v>JAN</v>
          </cell>
        </row>
      </sheetData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PainelControle"/>
      <sheetName val="Valores"/>
      <sheetName val="Gráficos"/>
      <sheetName val="PreAtemporais"/>
      <sheetName val="PreTemporais"/>
      <sheetName val="CronFinanAtivos"/>
      <sheetName val="FluxoCaixa"/>
      <sheetName val="input.CAPEX"/>
      <sheetName val="PER (operacional)"/>
      <sheetName val="input.operacional"/>
      <sheetName val="input.socioambiental"/>
      <sheetName val="resultados.tráfego"/>
      <sheetName val="trafego.interpol"/>
      <sheetName val="input.trafego"/>
      <sheetName val="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480">
          <cell r="F3480">
            <v>30409.999999999996</v>
          </cell>
          <cell r="H3480">
            <v>54285914.284634627</v>
          </cell>
        </row>
        <row r="3546">
          <cell r="H3546">
            <v>184180996.38447681</v>
          </cell>
        </row>
        <row r="3796">
          <cell r="H3796">
            <v>51304929.904260233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2:I49"/>
  <sheetViews>
    <sheetView showGridLines="0" zoomScale="90" zoomScaleNormal="90" zoomScaleSheetLayoutView="97" workbookViewId="0">
      <selection activeCell="M20" sqref="M20"/>
    </sheetView>
  </sheetViews>
  <sheetFormatPr defaultColWidth="8.81640625" defaultRowHeight="14.5" x14ac:dyDescent="0.35"/>
  <cols>
    <col min="1" max="16384" width="8.81640625" style="29"/>
  </cols>
  <sheetData>
    <row r="2" spans="2:9" ht="16.5" customHeight="1" x14ac:dyDescent="0.35"/>
    <row r="3" spans="2:9" ht="16.5" customHeight="1" x14ac:dyDescent="0.35"/>
    <row r="4" spans="2:9" ht="16.5" customHeight="1" x14ac:dyDescent="0.35"/>
    <row r="5" spans="2:9" ht="16.5" customHeight="1" x14ac:dyDescent="0.35"/>
    <row r="6" spans="2:9" ht="16.5" customHeight="1" x14ac:dyDescent="0.35"/>
    <row r="11" spans="2:9" x14ac:dyDescent="0.35">
      <c r="B11" s="108" t="s">
        <v>0</v>
      </c>
      <c r="C11" s="108"/>
      <c r="D11" s="108"/>
      <c r="E11" s="108"/>
      <c r="F11" s="108"/>
      <c r="G11" s="108"/>
      <c r="H11" s="108"/>
      <c r="I11" s="108"/>
    </row>
    <row r="12" spans="2:9" x14ac:dyDescent="0.35">
      <c r="B12" s="30"/>
      <c r="C12" s="31"/>
      <c r="D12" s="32"/>
      <c r="E12" s="32"/>
      <c r="F12" s="32"/>
      <c r="G12" s="32"/>
      <c r="H12" s="32"/>
      <c r="I12" s="32"/>
    </row>
    <row r="13" spans="2:9" x14ac:dyDescent="0.35">
      <c r="B13" s="108" t="s">
        <v>1</v>
      </c>
      <c r="C13" s="108"/>
      <c r="D13" s="108"/>
      <c r="E13" s="108"/>
      <c r="F13" s="108"/>
      <c r="G13" s="108"/>
      <c r="H13" s="108"/>
      <c r="I13" s="108"/>
    </row>
    <row r="14" spans="2:9" x14ac:dyDescent="0.35">
      <c r="B14" s="32"/>
      <c r="C14" s="31"/>
      <c r="D14" s="32"/>
      <c r="E14" s="32"/>
      <c r="F14" s="32"/>
      <c r="G14" s="32"/>
      <c r="H14" s="32"/>
      <c r="I14" s="32"/>
    </row>
    <row r="15" spans="2:9" x14ac:dyDescent="0.35">
      <c r="B15" s="109" t="s">
        <v>2</v>
      </c>
      <c r="C15" s="109"/>
      <c r="D15" s="109"/>
      <c r="E15" s="109"/>
      <c r="F15" s="109"/>
      <c r="G15" s="109"/>
      <c r="H15" s="109"/>
      <c r="I15" s="109"/>
    </row>
    <row r="16" spans="2:9" x14ac:dyDescent="0.35">
      <c r="B16" s="32"/>
      <c r="C16" s="31"/>
      <c r="D16" s="32"/>
      <c r="E16" s="32"/>
      <c r="F16" s="32"/>
      <c r="G16" s="32"/>
      <c r="H16" s="32"/>
      <c r="I16" s="32"/>
    </row>
    <row r="17" spans="2:9" ht="43.5" customHeight="1" x14ac:dyDescent="0.35">
      <c r="B17" s="110" t="s">
        <v>3</v>
      </c>
      <c r="C17" s="110"/>
      <c r="D17" s="110"/>
      <c r="E17" s="110"/>
      <c r="F17" s="110"/>
      <c r="G17" s="110"/>
      <c r="H17" s="110"/>
      <c r="I17" s="110"/>
    </row>
    <row r="18" spans="2:9" x14ac:dyDescent="0.35">
      <c r="B18" s="110"/>
      <c r="C18" s="110"/>
      <c r="D18" s="110"/>
      <c r="E18" s="110"/>
      <c r="F18" s="110"/>
      <c r="G18" s="110"/>
      <c r="H18" s="110"/>
      <c r="I18" s="110"/>
    </row>
    <row r="19" spans="2:9" x14ac:dyDescent="0.35">
      <c r="B19" s="110"/>
      <c r="C19" s="110"/>
      <c r="D19" s="110"/>
      <c r="E19" s="110"/>
      <c r="F19" s="110"/>
      <c r="G19" s="110"/>
      <c r="H19" s="110"/>
      <c r="I19" s="110"/>
    </row>
    <row r="20" spans="2:9" x14ac:dyDescent="0.35">
      <c r="B20" s="110"/>
      <c r="C20" s="110"/>
      <c r="D20" s="110"/>
      <c r="E20" s="110"/>
      <c r="F20" s="110"/>
      <c r="G20" s="110"/>
      <c r="H20" s="110"/>
      <c r="I20" s="110"/>
    </row>
    <row r="21" spans="2:9" x14ac:dyDescent="0.35">
      <c r="B21" s="110"/>
      <c r="C21" s="110"/>
      <c r="D21" s="110"/>
      <c r="E21" s="110"/>
      <c r="F21" s="110"/>
      <c r="G21" s="110"/>
      <c r="H21" s="110"/>
      <c r="I21" s="110"/>
    </row>
    <row r="22" spans="2:9" x14ac:dyDescent="0.35">
      <c r="E22" s="33" t="s">
        <v>4</v>
      </c>
    </row>
    <row r="24" spans="2:9" x14ac:dyDescent="0.35">
      <c r="I24"/>
    </row>
    <row r="49" ht="15" customHeight="1" x14ac:dyDescent="0.35"/>
  </sheetData>
  <dataConsolidate/>
  <mergeCells count="4">
    <mergeCell ref="B11:I11"/>
    <mergeCell ref="B13:I13"/>
    <mergeCell ref="B15:I15"/>
    <mergeCell ref="B17:I21"/>
  </mergeCells>
  <pageMargins left="0.25" right="0.25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6:J11"/>
  <sheetViews>
    <sheetView showGridLines="0" workbookViewId="0">
      <selection activeCell="N16" sqref="N16"/>
    </sheetView>
  </sheetViews>
  <sheetFormatPr defaultRowHeight="14.5" x14ac:dyDescent="0.35"/>
  <sheetData>
    <row r="6" spans="3:10" ht="29.15" customHeight="1" x14ac:dyDescent="0.35">
      <c r="C6" s="34"/>
      <c r="D6" s="35"/>
      <c r="E6" s="34"/>
      <c r="F6" s="34"/>
      <c r="G6" s="34"/>
      <c r="H6" s="34"/>
      <c r="I6" s="34"/>
      <c r="J6" s="34"/>
    </row>
    <row r="7" spans="3:10" ht="29.15" customHeight="1" x14ac:dyDescent="0.35">
      <c r="C7" s="34"/>
      <c r="D7" s="35"/>
      <c r="E7" s="34"/>
      <c r="F7" s="34"/>
      <c r="G7" s="34"/>
      <c r="H7" s="34"/>
      <c r="I7" s="34"/>
      <c r="J7" s="34"/>
    </row>
    <row r="8" spans="3:10" ht="29.15" customHeight="1" x14ac:dyDescent="0.35">
      <c r="C8" s="34"/>
      <c r="D8" s="35"/>
      <c r="E8" s="34"/>
      <c r="F8" s="34"/>
      <c r="G8" s="34"/>
      <c r="H8" s="34"/>
      <c r="I8" s="34"/>
      <c r="J8" s="34"/>
    </row>
    <row r="9" spans="3:10" ht="29.15" customHeight="1" x14ac:dyDescent="0.35">
      <c r="C9" s="34"/>
      <c r="D9" s="35"/>
      <c r="E9" s="34"/>
      <c r="F9" s="34"/>
      <c r="G9" s="34"/>
      <c r="H9" s="34"/>
      <c r="I9" s="34"/>
      <c r="J9" s="34"/>
    </row>
    <row r="10" spans="3:10" x14ac:dyDescent="0.35">
      <c r="C10" s="34"/>
      <c r="D10" s="35"/>
      <c r="E10" s="34"/>
      <c r="F10" s="34"/>
      <c r="G10" s="34"/>
      <c r="H10" s="34"/>
      <c r="I10" s="34"/>
      <c r="J10" s="34"/>
    </row>
    <row r="11" spans="3:10" x14ac:dyDescent="0.35">
      <c r="C11" s="34"/>
      <c r="D11" s="35"/>
      <c r="E11" s="34"/>
      <c r="F11" s="34"/>
      <c r="G11" s="34"/>
      <c r="H11" s="34"/>
      <c r="I11" s="34"/>
      <c r="J11" s="34"/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8">
    <tabColor theme="5" tint="0.59999389629810485"/>
    <outlinePr summaryBelow="0" summaryRight="0"/>
  </sheetPr>
  <dimension ref="A1:AO894"/>
  <sheetViews>
    <sheetView showGridLines="0" tabSelected="1" zoomScale="85" zoomScaleNormal="85" workbookViewId="0">
      <selection activeCell="D211" sqref="D211"/>
    </sheetView>
  </sheetViews>
  <sheetFormatPr defaultColWidth="8.81640625" defaultRowHeight="14.5" outlineLevelRow="3" x14ac:dyDescent="0.35"/>
  <cols>
    <col min="1" max="1" width="9.81640625" style="48" customWidth="1"/>
    <col min="2" max="2" width="55.81640625" style="48" customWidth="1"/>
    <col min="3" max="3" width="15.1796875" style="48" customWidth="1"/>
    <col min="4" max="4" width="20.26953125" style="49" customWidth="1"/>
    <col min="5" max="5" width="0.81640625" style="48" customWidth="1"/>
    <col min="6" max="6" width="16.7265625" style="49" customWidth="1"/>
    <col min="7" max="8" width="16.7265625" style="50" customWidth="1"/>
    <col min="9" max="9" width="18.26953125" style="50" customWidth="1"/>
    <col min="10" max="11" width="18.453125" style="50" bestFit="1" customWidth="1"/>
    <col min="12" max="12" width="17.453125" style="50" bestFit="1" customWidth="1"/>
    <col min="13" max="13" width="18.1796875" style="50" bestFit="1" customWidth="1"/>
    <col min="14" max="35" width="16.7265625" style="50" customWidth="1"/>
    <col min="36" max="36" width="18" customWidth="1"/>
    <col min="37" max="37" width="17.26953125" bestFit="1" customWidth="1"/>
    <col min="38" max="38" width="19.453125" customWidth="1"/>
    <col min="39" max="39" width="20.54296875" customWidth="1"/>
    <col min="40" max="40" width="20" bestFit="1" customWidth="1"/>
    <col min="41" max="41" width="11.54296875" bestFit="1" customWidth="1"/>
    <col min="42" max="16384" width="8.81640625" style="48"/>
  </cols>
  <sheetData>
    <row r="1" spans="1:41" s="43" customFormat="1" ht="25.15" customHeight="1" x14ac:dyDescent="0.35">
      <c r="A1" s="1"/>
      <c r="B1" s="2" t="s">
        <v>5</v>
      </c>
      <c r="C1" s="51"/>
      <c r="D1" s="3"/>
      <c r="E1" s="7"/>
      <c r="F1" s="4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20</v>
      </c>
      <c r="U1" s="5" t="s">
        <v>21</v>
      </c>
      <c r="V1" s="5" t="s">
        <v>22</v>
      </c>
      <c r="W1" s="5" t="s">
        <v>23</v>
      </c>
      <c r="X1" s="5" t="s">
        <v>24</v>
      </c>
      <c r="Y1" s="5" t="s">
        <v>25</v>
      </c>
      <c r="Z1" s="5" t="s">
        <v>26</v>
      </c>
      <c r="AA1" s="5" t="s">
        <v>27</v>
      </c>
      <c r="AB1" s="5" t="s">
        <v>28</v>
      </c>
      <c r="AC1" s="5" t="s">
        <v>29</v>
      </c>
      <c r="AD1" s="5" t="s">
        <v>30</v>
      </c>
      <c r="AE1" s="5" t="s">
        <v>31</v>
      </c>
      <c r="AF1" s="5" t="s">
        <v>32</v>
      </c>
      <c r="AG1" s="5" t="s">
        <v>33</v>
      </c>
      <c r="AH1" s="5" t="s">
        <v>34</v>
      </c>
      <c r="AI1" s="5" t="s">
        <v>35</v>
      </c>
      <c r="AJ1"/>
      <c r="AK1"/>
      <c r="AL1"/>
      <c r="AM1"/>
      <c r="AN1"/>
      <c r="AO1"/>
    </row>
    <row r="2" spans="1:41" s="43" customFormat="1" ht="3" customHeight="1" x14ac:dyDescent="0.35">
      <c r="A2" s="6"/>
      <c r="B2" s="6"/>
      <c r="C2" s="7"/>
      <c r="D2" s="8"/>
      <c r="E2" s="7"/>
      <c r="F2" s="36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/>
      <c r="AK2"/>
      <c r="AL2"/>
      <c r="AM2"/>
      <c r="AN2"/>
      <c r="AO2"/>
    </row>
    <row r="3" spans="1:41" s="44" customFormat="1" x14ac:dyDescent="0.35">
      <c r="A3" s="9" t="s">
        <v>36</v>
      </c>
      <c r="B3" s="10" t="s">
        <v>37</v>
      </c>
      <c r="C3" s="53" t="s">
        <v>38</v>
      </c>
      <c r="D3" s="11" t="s">
        <v>39</v>
      </c>
      <c r="E3" s="54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/>
      <c r="AK3"/>
      <c r="AL3"/>
      <c r="AM3"/>
      <c r="AN3"/>
      <c r="AO3"/>
    </row>
    <row r="4" spans="1:41" s="44" customFormat="1" x14ac:dyDescent="0.35">
      <c r="A4" s="55" t="s">
        <v>40</v>
      </c>
      <c r="B4" s="12" t="s">
        <v>41</v>
      </c>
      <c r="C4" s="45">
        <f>C10</f>
        <v>13</v>
      </c>
      <c r="D4" s="13">
        <f>SUM(D5:D10)</f>
        <v>93679630.456268221</v>
      </c>
      <c r="E4" s="54"/>
      <c r="F4" s="13">
        <f>SUM(F5:F10)</f>
        <v>92475584.89008455</v>
      </c>
      <c r="G4" s="13">
        <f t="shared" ref="G4:AI4" si="0">SUM(G5:G10)</f>
        <v>1204045.5661836544</v>
      </c>
      <c r="H4" s="13">
        <f t="shared" si="0"/>
        <v>0</v>
      </c>
      <c r="I4" s="13">
        <f t="shared" si="0"/>
        <v>0</v>
      </c>
      <c r="J4" s="13">
        <f t="shared" si="0"/>
        <v>0</v>
      </c>
      <c r="K4" s="13">
        <f t="shared" si="0"/>
        <v>0</v>
      </c>
      <c r="L4" s="13">
        <f t="shared" si="0"/>
        <v>0</v>
      </c>
      <c r="M4" s="13">
        <f t="shared" si="0"/>
        <v>0</v>
      </c>
      <c r="N4" s="13">
        <f t="shared" si="0"/>
        <v>0</v>
      </c>
      <c r="O4" s="13">
        <f t="shared" si="0"/>
        <v>0</v>
      </c>
      <c r="P4" s="13">
        <f t="shared" si="0"/>
        <v>0</v>
      </c>
      <c r="Q4" s="13">
        <f t="shared" si="0"/>
        <v>0</v>
      </c>
      <c r="R4" s="13">
        <f t="shared" si="0"/>
        <v>0</v>
      </c>
      <c r="S4" s="13">
        <f t="shared" si="0"/>
        <v>0</v>
      </c>
      <c r="T4" s="13">
        <f t="shared" si="0"/>
        <v>0</v>
      </c>
      <c r="U4" s="13">
        <f t="shared" si="0"/>
        <v>0</v>
      </c>
      <c r="V4" s="13">
        <f t="shared" si="0"/>
        <v>0</v>
      </c>
      <c r="W4" s="13">
        <f t="shared" si="0"/>
        <v>0</v>
      </c>
      <c r="X4" s="13">
        <f t="shared" si="0"/>
        <v>0</v>
      </c>
      <c r="Y4" s="13">
        <f t="shared" si="0"/>
        <v>0</v>
      </c>
      <c r="Z4" s="13">
        <f t="shared" si="0"/>
        <v>0</v>
      </c>
      <c r="AA4" s="13">
        <f t="shared" si="0"/>
        <v>0</v>
      </c>
      <c r="AB4" s="13">
        <f t="shared" si="0"/>
        <v>0</v>
      </c>
      <c r="AC4" s="13">
        <f t="shared" si="0"/>
        <v>0</v>
      </c>
      <c r="AD4" s="13">
        <f t="shared" si="0"/>
        <v>0</v>
      </c>
      <c r="AE4" s="13">
        <f t="shared" si="0"/>
        <v>0</v>
      </c>
      <c r="AF4" s="13">
        <f t="shared" si="0"/>
        <v>0</v>
      </c>
      <c r="AG4" s="13">
        <f t="shared" si="0"/>
        <v>0</v>
      </c>
      <c r="AH4" s="13">
        <f t="shared" si="0"/>
        <v>0</v>
      </c>
      <c r="AI4" s="13">
        <f t="shared" si="0"/>
        <v>0</v>
      </c>
      <c r="AJ4"/>
      <c r="AK4"/>
      <c r="AL4"/>
      <c r="AM4"/>
      <c r="AN4"/>
      <c r="AO4"/>
    </row>
    <row r="5" spans="1:41" s="44" customFormat="1" ht="25.15" customHeight="1" x14ac:dyDescent="0.35">
      <c r="A5" s="111" t="s">
        <v>42</v>
      </c>
      <c r="B5" s="40" t="s">
        <v>43</v>
      </c>
      <c r="C5" s="95">
        <v>1.9800000000000002E-2</v>
      </c>
      <c r="D5" s="41">
        <f>$C$5*SUM(D6:D10)</f>
        <v>1818843.5801471963</v>
      </c>
      <c r="E5" s="56"/>
      <c r="F5" s="41">
        <f t="shared" ref="F5:AI5" si="1">$C$5*SUM(F6:F10)</f>
        <v>1795466.3471501023</v>
      </c>
      <c r="G5" s="41">
        <f t="shared" si="1"/>
        <v>23377.232997093899</v>
      </c>
      <c r="H5" s="41">
        <f t="shared" si="1"/>
        <v>0</v>
      </c>
      <c r="I5" s="41">
        <f t="shared" si="1"/>
        <v>0</v>
      </c>
      <c r="J5" s="41">
        <f t="shared" si="1"/>
        <v>0</v>
      </c>
      <c r="K5" s="41">
        <f t="shared" si="1"/>
        <v>0</v>
      </c>
      <c r="L5" s="41">
        <f t="shared" si="1"/>
        <v>0</v>
      </c>
      <c r="M5" s="41">
        <f t="shared" si="1"/>
        <v>0</v>
      </c>
      <c r="N5" s="41">
        <f t="shared" si="1"/>
        <v>0</v>
      </c>
      <c r="O5" s="41">
        <f t="shared" si="1"/>
        <v>0</v>
      </c>
      <c r="P5" s="41">
        <f t="shared" si="1"/>
        <v>0</v>
      </c>
      <c r="Q5" s="41">
        <f t="shared" si="1"/>
        <v>0</v>
      </c>
      <c r="R5" s="41">
        <f t="shared" si="1"/>
        <v>0</v>
      </c>
      <c r="S5" s="41">
        <f t="shared" si="1"/>
        <v>0</v>
      </c>
      <c r="T5" s="41">
        <f t="shared" si="1"/>
        <v>0</v>
      </c>
      <c r="U5" s="41">
        <f t="shared" si="1"/>
        <v>0</v>
      </c>
      <c r="V5" s="41">
        <f t="shared" si="1"/>
        <v>0</v>
      </c>
      <c r="W5" s="41">
        <f t="shared" si="1"/>
        <v>0</v>
      </c>
      <c r="X5" s="41">
        <f t="shared" si="1"/>
        <v>0</v>
      </c>
      <c r="Y5" s="41">
        <f t="shared" si="1"/>
        <v>0</v>
      </c>
      <c r="Z5" s="41">
        <f t="shared" si="1"/>
        <v>0</v>
      </c>
      <c r="AA5" s="41">
        <f t="shared" si="1"/>
        <v>0</v>
      </c>
      <c r="AB5" s="41">
        <f t="shared" si="1"/>
        <v>0</v>
      </c>
      <c r="AC5" s="41">
        <f t="shared" si="1"/>
        <v>0</v>
      </c>
      <c r="AD5" s="41">
        <f t="shared" si="1"/>
        <v>0</v>
      </c>
      <c r="AE5" s="41">
        <f t="shared" si="1"/>
        <v>0</v>
      </c>
      <c r="AF5" s="41">
        <f t="shared" si="1"/>
        <v>0</v>
      </c>
      <c r="AG5" s="41">
        <f t="shared" si="1"/>
        <v>0</v>
      </c>
      <c r="AH5" s="41">
        <f t="shared" si="1"/>
        <v>0</v>
      </c>
      <c r="AI5" s="41">
        <f t="shared" si="1"/>
        <v>0</v>
      </c>
      <c r="AJ5"/>
      <c r="AK5"/>
      <c r="AL5"/>
      <c r="AM5"/>
      <c r="AN5"/>
      <c r="AO5"/>
    </row>
    <row r="6" spans="1:41" s="44" customFormat="1" x14ac:dyDescent="0.35">
      <c r="A6" s="111"/>
      <c r="B6" s="40" t="s">
        <v>44</v>
      </c>
      <c r="C6" s="95">
        <v>0.02</v>
      </c>
      <c r="D6" s="41">
        <f>$C$6*SUM(D10)</f>
        <v>1741436.7180307303</v>
      </c>
      <c r="E6" s="56"/>
      <c r="F6" s="41">
        <f t="shared" ref="F6:AI6" si="2">$C$6*SUM(F10)</f>
        <v>1719054.3799608427</v>
      </c>
      <c r="G6" s="41">
        <f t="shared" si="2"/>
        <v>22382.338069887403</v>
      </c>
      <c r="H6" s="41">
        <f t="shared" si="2"/>
        <v>0</v>
      </c>
      <c r="I6" s="41">
        <f t="shared" si="2"/>
        <v>0</v>
      </c>
      <c r="J6" s="41">
        <f t="shared" si="2"/>
        <v>0</v>
      </c>
      <c r="K6" s="41">
        <f t="shared" si="2"/>
        <v>0</v>
      </c>
      <c r="L6" s="41">
        <f t="shared" si="2"/>
        <v>0</v>
      </c>
      <c r="M6" s="41">
        <f t="shared" si="2"/>
        <v>0</v>
      </c>
      <c r="N6" s="41">
        <f t="shared" si="2"/>
        <v>0</v>
      </c>
      <c r="O6" s="41">
        <f t="shared" si="2"/>
        <v>0</v>
      </c>
      <c r="P6" s="41">
        <f t="shared" si="2"/>
        <v>0</v>
      </c>
      <c r="Q6" s="41">
        <f t="shared" si="2"/>
        <v>0</v>
      </c>
      <c r="R6" s="41">
        <f t="shared" si="2"/>
        <v>0</v>
      </c>
      <c r="S6" s="41">
        <f t="shared" si="2"/>
        <v>0</v>
      </c>
      <c r="T6" s="41">
        <f t="shared" si="2"/>
        <v>0</v>
      </c>
      <c r="U6" s="41">
        <f t="shared" si="2"/>
        <v>0</v>
      </c>
      <c r="V6" s="41">
        <f t="shared" si="2"/>
        <v>0</v>
      </c>
      <c r="W6" s="41">
        <f t="shared" si="2"/>
        <v>0</v>
      </c>
      <c r="X6" s="41">
        <f t="shared" si="2"/>
        <v>0</v>
      </c>
      <c r="Y6" s="41">
        <f t="shared" si="2"/>
        <v>0</v>
      </c>
      <c r="Z6" s="41">
        <f t="shared" si="2"/>
        <v>0</v>
      </c>
      <c r="AA6" s="41">
        <f t="shared" si="2"/>
        <v>0</v>
      </c>
      <c r="AB6" s="41">
        <f t="shared" si="2"/>
        <v>0</v>
      </c>
      <c r="AC6" s="41">
        <f t="shared" si="2"/>
        <v>0</v>
      </c>
      <c r="AD6" s="41">
        <f t="shared" si="2"/>
        <v>0</v>
      </c>
      <c r="AE6" s="41">
        <f t="shared" si="2"/>
        <v>0</v>
      </c>
      <c r="AF6" s="41">
        <f t="shared" si="2"/>
        <v>0</v>
      </c>
      <c r="AG6" s="41">
        <f t="shared" si="2"/>
        <v>0</v>
      </c>
      <c r="AH6" s="41">
        <f t="shared" si="2"/>
        <v>0</v>
      </c>
      <c r="AI6" s="41">
        <f t="shared" si="2"/>
        <v>0</v>
      </c>
      <c r="AJ6"/>
      <c r="AK6"/>
      <c r="AL6"/>
      <c r="AM6"/>
      <c r="AN6"/>
      <c r="AO6"/>
    </row>
    <row r="7" spans="1:41" s="44" customFormat="1" x14ac:dyDescent="0.35">
      <c r="A7" s="111"/>
      <c r="B7" s="40" t="s">
        <v>45</v>
      </c>
      <c r="C7" s="95">
        <v>5.0000000000000001E-3</v>
      </c>
      <c r="D7" s="41">
        <f>$C$7*SUM(D10)</f>
        <v>435359.17950768257</v>
      </c>
      <c r="E7" s="56"/>
      <c r="F7" s="41">
        <f t="shared" ref="F7:AI7" si="3">$C$7*SUM(F10)</f>
        <v>429763.59499021067</v>
      </c>
      <c r="G7" s="41">
        <f t="shared" si="3"/>
        <v>5595.5845174718506</v>
      </c>
      <c r="H7" s="41">
        <f t="shared" si="3"/>
        <v>0</v>
      </c>
      <c r="I7" s="41">
        <f t="shared" si="3"/>
        <v>0</v>
      </c>
      <c r="J7" s="41">
        <f t="shared" si="3"/>
        <v>0</v>
      </c>
      <c r="K7" s="41">
        <f t="shared" si="3"/>
        <v>0</v>
      </c>
      <c r="L7" s="41">
        <f t="shared" si="3"/>
        <v>0</v>
      </c>
      <c r="M7" s="41">
        <f t="shared" si="3"/>
        <v>0</v>
      </c>
      <c r="N7" s="41">
        <f t="shared" si="3"/>
        <v>0</v>
      </c>
      <c r="O7" s="41">
        <f t="shared" si="3"/>
        <v>0</v>
      </c>
      <c r="P7" s="41">
        <f t="shared" si="3"/>
        <v>0</v>
      </c>
      <c r="Q7" s="41">
        <f t="shared" si="3"/>
        <v>0</v>
      </c>
      <c r="R7" s="41">
        <f t="shared" si="3"/>
        <v>0</v>
      </c>
      <c r="S7" s="41">
        <f t="shared" si="3"/>
        <v>0</v>
      </c>
      <c r="T7" s="41">
        <f t="shared" si="3"/>
        <v>0</v>
      </c>
      <c r="U7" s="41">
        <f t="shared" si="3"/>
        <v>0</v>
      </c>
      <c r="V7" s="41">
        <f t="shared" si="3"/>
        <v>0</v>
      </c>
      <c r="W7" s="41">
        <f t="shared" si="3"/>
        <v>0</v>
      </c>
      <c r="X7" s="41">
        <f t="shared" si="3"/>
        <v>0</v>
      </c>
      <c r="Y7" s="41">
        <f t="shared" si="3"/>
        <v>0</v>
      </c>
      <c r="Z7" s="41">
        <f t="shared" si="3"/>
        <v>0</v>
      </c>
      <c r="AA7" s="41">
        <f t="shared" si="3"/>
        <v>0</v>
      </c>
      <c r="AB7" s="41">
        <f t="shared" si="3"/>
        <v>0</v>
      </c>
      <c r="AC7" s="41">
        <f t="shared" si="3"/>
        <v>0</v>
      </c>
      <c r="AD7" s="41">
        <f t="shared" si="3"/>
        <v>0</v>
      </c>
      <c r="AE7" s="41">
        <f t="shared" si="3"/>
        <v>0</v>
      </c>
      <c r="AF7" s="41">
        <f t="shared" si="3"/>
        <v>0</v>
      </c>
      <c r="AG7" s="41">
        <f t="shared" si="3"/>
        <v>0</v>
      </c>
      <c r="AH7" s="41">
        <f t="shared" si="3"/>
        <v>0</v>
      </c>
      <c r="AI7" s="41">
        <f t="shared" si="3"/>
        <v>0</v>
      </c>
      <c r="AJ7"/>
      <c r="AK7"/>
      <c r="AL7"/>
      <c r="AM7"/>
      <c r="AN7"/>
      <c r="AO7"/>
    </row>
    <row r="8" spans="1:41" s="44" customFormat="1" x14ac:dyDescent="0.35">
      <c r="A8" s="111"/>
      <c r="B8" s="40" t="s">
        <v>46</v>
      </c>
      <c r="C8" s="95">
        <v>5.0000000000000001E-3</v>
      </c>
      <c r="D8" s="41">
        <f>$C$8*SUM(D10)</f>
        <v>435359.17950768257</v>
      </c>
      <c r="E8" s="56"/>
      <c r="F8" s="41">
        <f t="shared" ref="F8:AI8" si="4">$C$8*SUM(F10)</f>
        <v>429763.59499021067</v>
      </c>
      <c r="G8" s="41">
        <f t="shared" si="4"/>
        <v>5595.5845174718506</v>
      </c>
      <c r="H8" s="41">
        <f t="shared" si="4"/>
        <v>0</v>
      </c>
      <c r="I8" s="41">
        <f t="shared" si="4"/>
        <v>0</v>
      </c>
      <c r="J8" s="41">
        <f t="shared" si="4"/>
        <v>0</v>
      </c>
      <c r="K8" s="41">
        <f t="shared" si="4"/>
        <v>0</v>
      </c>
      <c r="L8" s="41">
        <f t="shared" si="4"/>
        <v>0</v>
      </c>
      <c r="M8" s="41">
        <f t="shared" si="4"/>
        <v>0</v>
      </c>
      <c r="N8" s="41">
        <f t="shared" si="4"/>
        <v>0</v>
      </c>
      <c r="O8" s="41">
        <f t="shared" si="4"/>
        <v>0</v>
      </c>
      <c r="P8" s="41">
        <f t="shared" si="4"/>
        <v>0</v>
      </c>
      <c r="Q8" s="41">
        <f t="shared" si="4"/>
        <v>0</v>
      </c>
      <c r="R8" s="41">
        <f t="shared" si="4"/>
        <v>0</v>
      </c>
      <c r="S8" s="41">
        <f t="shared" si="4"/>
        <v>0</v>
      </c>
      <c r="T8" s="41">
        <f t="shared" si="4"/>
        <v>0</v>
      </c>
      <c r="U8" s="41">
        <f t="shared" si="4"/>
        <v>0</v>
      </c>
      <c r="V8" s="41">
        <f t="shared" si="4"/>
        <v>0</v>
      </c>
      <c r="W8" s="41">
        <f t="shared" si="4"/>
        <v>0</v>
      </c>
      <c r="X8" s="41">
        <f t="shared" si="4"/>
        <v>0</v>
      </c>
      <c r="Y8" s="41">
        <f t="shared" si="4"/>
        <v>0</v>
      </c>
      <c r="Z8" s="41">
        <f t="shared" si="4"/>
        <v>0</v>
      </c>
      <c r="AA8" s="41">
        <f t="shared" si="4"/>
        <v>0</v>
      </c>
      <c r="AB8" s="41">
        <f t="shared" si="4"/>
        <v>0</v>
      </c>
      <c r="AC8" s="41">
        <f t="shared" si="4"/>
        <v>0</v>
      </c>
      <c r="AD8" s="41">
        <f t="shared" si="4"/>
        <v>0</v>
      </c>
      <c r="AE8" s="41">
        <f t="shared" si="4"/>
        <v>0</v>
      </c>
      <c r="AF8" s="41">
        <f t="shared" si="4"/>
        <v>0</v>
      </c>
      <c r="AG8" s="41">
        <f t="shared" si="4"/>
        <v>0</v>
      </c>
      <c r="AH8" s="41">
        <f t="shared" si="4"/>
        <v>0</v>
      </c>
      <c r="AI8" s="41">
        <f t="shared" si="4"/>
        <v>0</v>
      </c>
      <c r="AJ8"/>
      <c r="AK8"/>
      <c r="AL8"/>
      <c r="AM8"/>
      <c r="AN8"/>
      <c r="AO8"/>
    </row>
    <row r="9" spans="1:41" s="44" customFormat="1" x14ac:dyDescent="0.35">
      <c r="A9" s="112"/>
      <c r="B9" s="40" t="s">
        <v>47</v>
      </c>
      <c r="C9" s="95">
        <v>2.5000000000000001E-2</v>
      </c>
      <c r="D9" s="41">
        <f>$C$9*SUM(D10)</f>
        <v>2176795.8975384128</v>
      </c>
      <c r="E9" s="56"/>
      <c r="F9" s="41">
        <f t="shared" ref="F9:AI9" si="5">$C$9*SUM(F10)</f>
        <v>2148817.9749510535</v>
      </c>
      <c r="G9" s="41">
        <f t="shared" si="5"/>
        <v>27977.922587359255</v>
      </c>
      <c r="H9" s="41">
        <f t="shared" si="5"/>
        <v>0</v>
      </c>
      <c r="I9" s="41">
        <f t="shared" si="5"/>
        <v>0</v>
      </c>
      <c r="J9" s="41">
        <f t="shared" si="5"/>
        <v>0</v>
      </c>
      <c r="K9" s="41">
        <f t="shared" si="5"/>
        <v>0</v>
      </c>
      <c r="L9" s="41">
        <f t="shared" si="5"/>
        <v>0</v>
      </c>
      <c r="M9" s="41">
        <f t="shared" si="5"/>
        <v>0</v>
      </c>
      <c r="N9" s="41">
        <f t="shared" si="5"/>
        <v>0</v>
      </c>
      <c r="O9" s="41">
        <f t="shared" si="5"/>
        <v>0</v>
      </c>
      <c r="P9" s="41">
        <f t="shared" si="5"/>
        <v>0</v>
      </c>
      <c r="Q9" s="41">
        <f t="shared" si="5"/>
        <v>0</v>
      </c>
      <c r="R9" s="41">
        <f t="shared" si="5"/>
        <v>0</v>
      </c>
      <c r="S9" s="41">
        <f t="shared" si="5"/>
        <v>0</v>
      </c>
      <c r="T9" s="41">
        <f t="shared" si="5"/>
        <v>0</v>
      </c>
      <c r="U9" s="41">
        <f t="shared" si="5"/>
        <v>0</v>
      </c>
      <c r="V9" s="41">
        <f t="shared" si="5"/>
        <v>0</v>
      </c>
      <c r="W9" s="41">
        <f t="shared" si="5"/>
        <v>0</v>
      </c>
      <c r="X9" s="41">
        <f t="shared" si="5"/>
        <v>0</v>
      </c>
      <c r="Y9" s="41">
        <f t="shared" si="5"/>
        <v>0</v>
      </c>
      <c r="Z9" s="41">
        <f t="shared" si="5"/>
        <v>0</v>
      </c>
      <c r="AA9" s="41">
        <f t="shared" si="5"/>
        <v>0</v>
      </c>
      <c r="AB9" s="41">
        <f t="shared" si="5"/>
        <v>0</v>
      </c>
      <c r="AC9" s="41">
        <f t="shared" si="5"/>
        <v>0</v>
      </c>
      <c r="AD9" s="41">
        <f t="shared" si="5"/>
        <v>0</v>
      </c>
      <c r="AE9" s="41">
        <f t="shared" si="5"/>
        <v>0</v>
      </c>
      <c r="AF9" s="41">
        <f t="shared" si="5"/>
        <v>0</v>
      </c>
      <c r="AG9" s="41">
        <f t="shared" si="5"/>
        <v>0</v>
      </c>
      <c r="AH9" s="41">
        <f t="shared" si="5"/>
        <v>0</v>
      </c>
      <c r="AI9" s="41">
        <f t="shared" si="5"/>
        <v>0</v>
      </c>
      <c r="AJ9"/>
      <c r="AK9"/>
      <c r="AL9"/>
      <c r="AM9"/>
      <c r="AN9"/>
      <c r="AO9"/>
    </row>
    <row r="10" spans="1:41" s="47" customFormat="1" ht="12.75" customHeight="1" collapsed="1" x14ac:dyDescent="0.35">
      <c r="A10" s="21" t="s">
        <v>48</v>
      </c>
      <c r="B10" s="22" t="s">
        <v>49</v>
      </c>
      <c r="C10" s="96">
        <v>13</v>
      </c>
      <c r="D10" s="97">
        <v>87071835.901536509</v>
      </c>
      <c r="E10" s="98"/>
      <c r="F10" s="97">
        <v>85952718.998042136</v>
      </c>
      <c r="G10" s="97">
        <v>1119116.9034943702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/>
      <c r="AK10"/>
      <c r="AL10"/>
      <c r="AM10"/>
      <c r="AN10"/>
      <c r="AO10"/>
    </row>
    <row r="11" spans="1:41" s="46" customFormat="1" hidden="1" outlineLevel="1" collapsed="1" x14ac:dyDescent="0.35">
      <c r="A11" s="24" t="s">
        <v>196</v>
      </c>
      <c r="B11" s="25" t="s">
        <v>50</v>
      </c>
      <c r="C11" s="59">
        <v>6</v>
      </c>
      <c r="D11" s="26">
        <v>79688177.091465741</v>
      </c>
      <c r="E11" s="58"/>
      <c r="F11" s="26">
        <v>79688177.091465741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/>
      <c r="AK11"/>
      <c r="AL11"/>
      <c r="AM11"/>
      <c r="AN11"/>
      <c r="AO11"/>
    </row>
    <row r="12" spans="1:41" s="66" customFormat="1" ht="11.5" hidden="1" customHeight="1" outlineLevel="2" collapsed="1" x14ac:dyDescent="0.35">
      <c r="A12" s="60" t="s">
        <v>197</v>
      </c>
      <c r="B12" s="61" t="s">
        <v>51</v>
      </c>
      <c r="C12" s="62">
        <v>1</v>
      </c>
      <c r="D12" s="63">
        <v>10978417.956806939</v>
      </c>
      <c r="E12" s="64"/>
      <c r="F12" s="63">
        <v>10978417.956806939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5">
        <v>0</v>
      </c>
      <c r="AJ12"/>
      <c r="AK12"/>
      <c r="AL12"/>
      <c r="AM12"/>
      <c r="AN12"/>
      <c r="AO12"/>
    </row>
    <row r="13" spans="1:41" s="46" customFormat="1" hidden="1" outlineLevel="3" x14ac:dyDescent="0.35">
      <c r="A13" s="14" t="s">
        <v>200</v>
      </c>
      <c r="B13" s="37" t="s">
        <v>52</v>
      </c>
      <c r="C13" s="67">
        <v>0</v>
      </c>
      <c r="D13" s="16">
        <v>0</v>
      </c>
      <c r="E13" s="68"/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/>
      <c r="AK13"/>
      <c r="AL13"/>
      <c r="AM13"/>
      <c r="AN13"/>
      <c r="AO13"/>
    </row>
    <row r="14" spans="1:41" s="46" customFormat="1" hidden="1" outlineLevel="3" x14ac:dyDescent="0.35">
      <c r="A14" s="14" t="s">
        <v>201</v>
      </c>
      <c r="B14" s="37" t="s">
        <v>53</v>
      </c>
      <c r="C14" s="67">
        <v>0</v>
      </c>
      <c r="D14" s="16">
        <v>0</v>
      </c>
      <c r="E14" s="68"/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/>
      <c r="AK14"/>
      <c r="AL14"/>
      <c r="AM14"/>
      <c r="AN14"/>
      <c r="AO14"/>
    </row>
    <row r="15" spans="1:41" s="46" customFormat="1" hidden="1" outlineLevel="3" x14ac:dyDescent="0.35">
      <c r="A15" s="14" t="s">
        <v>202</v>
      </c>
      <c r="B15" s="37" t="s">
        <v>54</v>
      </c>
      <c r="C15" s="67">
        <v>0</v>
      </c>
      <c r="D15" s="16">
        <v>0</v>
      </c>
      <c r="E15" s="68"/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/>
      <c r="AK15"/>
      <c r="AL15"/>
      <c r="AM15"/>
      <c r="AN15"/>
      <c r="AO15"/>
    </row>
    <row r="16" spans="1:41" s="46" customFormat="1" hidden="1" outlineLevel="3" x14ac:dyDescent="0.35">
      <c r="A16" s="14" t="s">
        <v>203</v>
      </c>
      <c r="B16" s="37" t="s">
        <v>55</v>
      </c>
      <c r="C16" s="67">
        <v>1</v>
      </c>
      <c r="D16" s="16">
        <v>10978417.956806939</v>
      </c>
      <c r="E16" s="68"/>
      <c r="F16" s="17">
        <v>10978417.956806939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/>
      <c r="AK16"/>
      <c r="AL16"/>
      <c r="AM16"/>
      <c r="AN16"/>
      <c r="AO16"/>
    </row>
    <row r="17" spans="1:41" s="46" customFormat="1" hidden="1" outlineLevel="3" x14ac:dyDescent="0.35">
      <c r="A17" s="14" t="s">
        <v>204</v>
      </c>
      <c r="B17" s="37" t="s">
        <v>56</v>
      </c>
      <c r="C17" s="67">
        <v>0</v>
      </c>
      <c r="D17" s="16">
        <v>0</v>
      </c>
      <c r="E17" s="68"/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/>
      <c r="AK17"/>
      <c r="AL17"/>
      <c r="AM17"/>
      <c r="AN17"/>
      <c r="AO17"/>
    </row>
    <row r="18" spans="1:41" s="46" customFormat="1" hidden="1" outlineLevel="3" x14ac:dyDescent="0.35">
      <c r="A18" s="14" t="s">
        <v>205</v>
      </c>
      <c r="B18" s="37" t="s">
        <v>57</v>
      </c>
      <c r="C18" s="67">
        <v>0</v>
      </c>
      <c r="D18" s="16">
        <v>0</v>
      </c>
      <c r="E18" s="68"/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/>
      <c r="AK18"/>
      <c r="AL18"/>
      <c r="AM18"/>
      <c r="AN18"/>
      <c r="AO18"/>
    </row>
    <row r="19" spans="1:41" s="46" customFormat="1" hidden="1" outlineLevel="3" x14ac:dyDescent="0.35">
      <c r="A19" s="14" t="s">
        <v>206</v>
      </c>
      <c r="B19" s="37" t="s">
        <v>58</v>
      </c>
      <c r="C19" s="67">
        <v>0</v>
      </c>
      <c r="D19" s="16">
        <v>0</v>
      </c>
      <c r="E19" s="68"/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/>
      <c r="AK19"/>
      <c r="AL19"/>
      <c r="AM19"/>
      <c r="AN19"/>
      <c r="AO19"/>
    </row>
    <row r="20" spans="1:41" s="46" customFormat="1" hidden="1" outlineLevel="3" x14ac:dyDescent="0.35">
      <c r="A20" s="14" t="s">
        <v>207</v>
      </c>
      <c r="B20" s="37" t="s">
        <v>59</v>
      </c>
      <c r="C20" s="67">
        <v>0</v>
      </c>
      <c r="D20" s="16">
        <v>0</v>
      </c>
      <c r="E20" s="68"/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/>
      <c r="AK20"/>
      <c r="AL20"/>
      <c r="AM20"/>
      <c r="AN20"/>
      <c r="AO20"/>
    </row>
    <row r="21" spans="1:41" s="46" customFormat="1" hidden="1" outlineLevel="3" x14ac:dyDescent="0.35">
      <c r="A21" s="14" t="s">
        <v>208</v>
      </c>
      <c r="B21" s="37" t="s">
        <v>60</v>
      </c>
      <c r="C21" s="67">
        <v>0</v>
      </c>
      <c r="D21" s="16">
        <v>0</v>
      </c>
      <c r="E21" s="68"/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/>
      <c r="AK21"/>
      <c r="AL21"/>
      <c r="AM21"/>
      <c r="AN21"/>
      <c r="AO21"/>
    </row>
    <row r="22" spans="1:41" s="46" customFormat="1" hidden="1" outlineLevel="3" x14ac:dyDescent="0.35">
      <c r="A22" s="14" t="s">
        <v>209</v>
      </c>
      <c r="B22" s="37" t="s">
        <v>61</v>
      </c>
      <c r="C22" s="67">
        <v>0</v>
      </c>
      <c r="D22" s="16">
        <v>0</v>
      </c>
      <c r="E22" s="68"/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/>
      <c r="AK22"/>
      <c r="AL22"/>
      <c r="AM22"/>
      <c r="AN22"/>
      <c r="AO22"/>
    </row>
    <row r="23" spans="1:41" s="46" customFormat="1" hidden="1" outlineLevel="3" x14ac:dyDescent="0.35">
      <c r="A23" s="14" t="s">
        <v>210</v>
      </c>
      <c r="B23" s="37" t="s">
        <v>62</v>
      </c>
      <c r="C23" s="67">
        <v>0</v>
      </c>
      <c r="D23" s="16">
        <v>0</v>
      </c>
      <c r="E23" s="68"/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/>
      <c r="AK23"/>
      <c r="AL23"/>
      <c r="AM23"/>
      <c r="AN23"/>
      <c r="AO23"/>
    </row>
    <row r="24" spans="1:41" s="46" customFormat="1" hidden="1" outlineLevel="3" x14ac:dyDescent="0.35">
      <c r="A24" s="14" t="s">
        <v>211</v>
      </c>
      <c r="B24" s="37" t="s">
        <v>63</v>
      </c>
      <c r="C24" s="67">
        <v>0</v>
      </c>
      <c r="D24" s="16">
        <v>0</v>
      </c>
      <c r="E24" s="68"/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/>
      <c r="AK24"/>
      <c r="AL24"/>
      <c r="AM24"/>
      <c r="AN24"/>
      <c r="AO24"/>
    </row>
    <row r="25" spans="1:41" s="46" customFormat="1" hidden="1" outlineLevel="3" x14ac:dyDescent="0.35">
      <c r="A25" s="14" t="s">
        <v>212</v>
      </c>
      <c r="B25" s="37" t="s">
        <v>64</v>
      </c>
      <c r="C25" s="67">
        <v>0</v>
      </c>
      <c r="D25" s="16">
        <v>0</v>
      </c>
      <c r="E25" s="68"/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/>
      <c r="AK25"/>
      <c r="AL25"/>
      <c r="AM25"/>
      <c r="AN25"/>
      <c r="AO25"/>
    </row>
    <row r="26" spans="1:41" s="46" customFormat="1" hidden="1" outlineLevel="3" x14ac:dyDescent="0.35">
      <c r="A26" s="14" t="s">
        <v>213</v>
      </c>
      <c r="B26" s="37" t="s">
        <v>65</v>
      </c>
      <c r="C26" s="67">
        <v>0</v>
      </c>
      <c r="D26" s="16">
        <v>0</v>
      </c>
      <c r="E26" s="68"/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/>
      <c r="AK26"/>
      <c r="AL26"/>
      <c r="AM26"/>
      <c r="AN26"/>
      <c r="AO26"/>
    </row>
    <row r="27" spans="1:41" s="46" customFormat="1" hidden="1" outlineLevel="3" x14ac:dyDescent="0.35">
      <c r="A27" s="14" t="s">
        <v>214</v>
      </c>
      <c r="B27" s="37" t="s">
        <v>66</v>
      </c>
      <c r="C27" s="67">
        <v>0</v>
      </c>
      <c r="D27" s="16">
        <v>0</v>
      </c>
      <c r="E27" s="68"/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/>
      <c r="AK27"/>
      <c r="AL27"/>
      <c r="AM27"/>
      <c r="AN27"/>
      <c r="AO27"/>
    </row>
    <row r="28" spans="1:41" s="46" customFormat="1" hidden="1" outlineLevel="3" x14ac:dyDescent="0.35">
      <c r="A28" s="14" t="s">
        <v>215</v>
      </c>
      <c r="B28" s="37" t="s">
        <v>67</v>
      </c>
      <c r="C28" s="67">
        <v>0</v>
      </c>
      <c r="D28" s="16">
        <v>0</v>
      </c>
      <c r="E28" s="68"/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/>
      <c r="AK28"/>
      <c r="AL28"/>
      <c r="AM28"/>
      <c r="AN28"/>
      <c r="AO28"/>
    </row>
    <row r="29" spans="1:41" s="46" customFormat="1" hidden="1" outlineLevel="3" x14ac:dyDescent="0.35">
      <c r="A29" s="14" t="s">
        <v>216</v>
      </c>
      <c r="B29" s="37" t="s">
        <v>68</v>
      </c>
      <c r="C29" s="67">
        <v>0</v>
      </c>
      <c r="D29" s="16">
        <v>0</v>
      </c>
      <c r="E29" s="68"/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/>
      <c r="AK29"/>
      <c r="AL29"/>
      <c r="AM29"/>
      <c r="AN29"/>
      <c r="AO29"/>
    </row>
    <row r="30" spans="1:41" s="46" customFormat="1" hidden="1" outlineLevel="3" x14ac:dyDescent="0.35">
      <c r="A30" s="14" t="s">
        <v>217</v>
      </c>
      <c r="B30" s="37" t="s">
        <v>69</v>
      </c>
      <c r="C30" s="67">
        <v>0</v>
      </c>
      <c r="D30" s="16">
        <v>0</v>
      </c>
      <c r="E30" s="68"/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/>
      <c r="AK30"/>
      <c r="AL30"/>
      <c r="AM30"/>
      <c r="AN30"/>
      <c r="AO30"/>
    </row>
    <row r="31" spans="1:41" s="46" customFormat="1" hidden="1" outlineLevel="3" x14ac:dyDescent="0.35">
      <c r="A31" s="14" t="s">
        <v>218</v>
      </c>
      <c r="B31" s="37" t="s">
        <v>70</v>
      </c>
      <c r="C31" s="67">
        <v>0</v>
      </c>
      <c r="D31" s="16">
        <v>0</v>
      </c>
      <c r="E31" s="68"/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/>
      <c r="AK31"/>
      <c r="AL31"/>
      <c r="AM31"/>
      <c r="AN31"/>
      <c r="AO31"/>
    </row>
    <row r="32" spans="1:41" s="46" customFormat="1" hidden="1" outlineLevel="3" x14ac:dyDescent="0.35">
      <c r="A32" s="14" t="s">
        <v>219</v>
      </c>
      <c r="B32" s="37" t="s">
        <v>71</v>
      </c>
      <c r="C32" s="67">
        <v>0</v>
      </c>
      <c r="D32" s="16">
        <v>0</v>
      </c>
      <c r="E32" s="68"/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/>
      <c r="AK32"/>
      <c r="AL32"/>
      <c r="AM32"/>
      <c r="AN32"/>
      <c r="AO32"/>
    </row>
    <row r="33" spans="1:41" s="46" customFormat="1" hidden="1" outlineLevel="3" x14ac:dyDescent="0.35">
      <c r="A33" s="14" t="s">
        <v>220</v>
      </c>
      <c r="B33" s="37" t="s">
        <v>72</v>
      </c>
      <c r="C33" s="67">
        <v>0</v>
      </c>
      <c r="D33" s="16">
        <v>0</v>
      </c>
      <c r="E33" s="68"/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/>
      <c r="AK33"/>
      <c r="AL33"/>
      <c r="AM33"/>
      <c r="AN33"/>
      <c r="AO33"/>
    </row>
    <row r="34" spans="1:41" s="46" customFormat="1" hidden="1" outlineLevel="3" x14ac:dyDescent="0.35">
      <c r="A34" s="14" t="s">
        <v>221</v>
      </c>
      <c r="B34" s="37" t="s">
        <v>73</v>
      </c>
      <c r="C34" s="67">
        <v>0</v>
      </c>
      <c r="D34" s="16">
        <v>0</v>
      </c>
      <c r="E34" s="68"/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/>
      <c r="AK34"/>
      <c r="AL34"/>
      <c r="AM34"/>
      <c r="AN34"/>
      <c r="AO34"/>
    </row>
    <row r="35" spans="1:41" s="46" customFormat="1" hidden="1" outlineLevel="3" x14ac:dyDescent="0.35">
      <c r="A35" s="14" t="s">
        <v>222</v>
      </c>
      <c r="B35" s="37" t="s">
        <v>74</v>
      </c>
      <c r="C35" s="67">
        <v>0</v>
      </c>
      <c r="D35" s="16">
        <v>0</v>
      </c>
      <c r="E35" s="68"/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/>
      <c r="AK35"/>
      <c r="AL35"/>
      <c r="AM35"/>
      <c r="AN35"/>
      <c r="AO35"/>
    </row>
    <row r="36" spans="1:41" s="46" customFormat="1" hidden="1" outlineLevel="3" x14ac:dyDescent="0.35">
      <c r="A36" s="14" t="s">
        <v>223</v>
      </c>
      <c r="B36" s="37" t="s">
        <v>75</v>
      </c>
      <c r="C36" s="67">
        <v>0</v>
      </c>
      <c r="D36" s="16">
        <v>0</v>
      </c>
      <c r="E36" s="68"/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/>
      <c r="AK36"/>
      <c r="AL36"/>
      <c r="AM36"/>
      <c r="AN36"/>
      <c r="AO36"/>
    </row>
    <row r="37" spans="1:41" s="46" customFormat="1" hidden="1" outlineLevel="3" x14ac:dyDescent="0.35">
      <c r="A37" s="14" t="s">
        <v>224</v>
      </c>
      <c r="B37" s="37" t="s">
        <v>76</v>
      </c>
      <c r="C37" s="67">
        <v>0</v>
      </c>
      <c r="D37" s="16">
        <v>0</v>
      </c>
      <c r="E37" s="68"/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/>
      <c r="AK37"/>
      <c r="AL37"/>
      <c r="AM37"/>
      <c r="AN37"/>
      <c r="AO37"/>
    </row>
    <row r="38" spans="1:41" s="46" customFormat="1" hidden="1" outlineLevel="3" x14ac:dyDescent="0.35">
      <c r="A38" s="14" t="s">
        <v>225</v>
      </c>
      <c r="B38" s="37" t="s">
        <v>77</v>
      </c>
      <c r="C38" s="67">
        <v>0</v>
      </c>
      <c r="D38" s="16">
        <v>0</v>
      </c>
      <c r="E38" s="68"/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/>
      <c r="AK38"/>
      <c r="AL38"/>
      <c r="AM38"/>
      <c r="AN38"/>
      <c r="AO38"/>
    </row>
    <row r="39" spans="1:41" s="46" customFormat="1" hidden="1" outlineLevel="3" x14ac:dyDescent="0.35">
      <c r="A39" s="14" t="s">
        <v>226</v>
      </c>
      <c r="B39" s="37" t="s">
        <v>78</v>
      </c>
      <c r="C39" s="67">
        <v>0</v>
      </c>
      <c r="D39" s="16">
        <v>0</v>
      </c>
      <c r="E39" s="68"/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/>
      <c r="AK39"/>
      <c r="AL39"/>
      <c r="AM39"/>
      <c r="AN39"/>
      <c r="AO39"/>
    </row>
    <row r="40" spans="1:41" s="46" customFormat="1" hidden="1" outlineLevel="3" x14ac:dyDescent="0.35">
      <c r="A40" s="14" t="s">
        <v>227</v>
      </c>
      <c r="B40" s="37" t="s">
        <v>79</v>
      </c>
      <c r="C40" s="67">
        <v>0</v>
      </c>
      <c r="D40" s="16">
        <v>0</v>
      </c>
      <c r="E40" s="68"/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/>
      <c r="AK40"/>
      <c r="AL40"/>
      <c r="AM40"/>
      <c r="AN40"/>
      <c r="AO40"/>
    </row>
    <row r="41" spans="1:41" s="46" customFormat="1" hidden="1" outlineLevel="3" x14ac:dyDescent="0.35">
      <c r="A41" s="14" t="s">
        <v>228</v>
      </c>
      <c r="B41" s="37" t="s">
        <v>80</v>
      </c>
      <c r="C41" s="67">
        <v>0</v>
      </c>
      <c r="D41" s="16">
        <v>0</v>
      </c>
      <c r="E41" s="68"/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/>
      <c r="AK41"/>
      <c r="AL41"/>
      <c r="AM41"/>
      <c r="AN41"/>
      <c r="AO41"/>
    </row>
    <row r="42" spans="1:41" s="46" customFormat="1" hidden="1" outlineLevel="3" x14ac:dyDescent="0.35">
      <c r="A42" s="14" t="s">
        <v>229</v>
      </c>
      <c r="B42" s="37" t="s">
        <v>81</v>
      </c>
      <c r="C42" s="67">
        <v>0</v>
      </c>
      <c r="D42" s="16">
        <v>0</v>
      </c>
      <c r="E42" s="68"/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/>
      <c r="AK42"/>
      <c r="AL42"/>
      <c r="AM42"/>
      <c r="AN42"/>
      <c r="AO42"/>
    </row>
    <row r="43" spans="1:41" s="66" customFormat="1" ht="11.5" hidden="1" customHeight="1" outlineLevel="2" collapsed="1" x14ac:dyDescent="0.35">
      <c r="A43" s="60" t="s">
        <v>198</v>
      </c>
      <c r="B43" s="61" t="s">
        <v>82</v>
      </c>
      <c r="C43" s="62">
        <v>4</v>
      </c>
      <c r="D43" s="63">
        <v>53045392.466902837</v>
      </c>
      <c r="E43" s="64"/>
      <c r="F43" s="63">
        <v>53045392.466902837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5">
        <v>0</v>
      </c>
      <c r="AJ43"/>
      <c r="AK43"/>
      <c r="AL43"/>
      <c r="AM43"/>
      <c r="AN43"/>
      <c r="AO43"/>
    </row>
    <row r="44" spans="1:41" s="46" customFormat="1" hidden="1" outlineLevel="3" x14ac:dyDescent="0.35">
      <c r="A44" s="14" t="s">
        <v>230</v>
      </c>
      <c r="B44" s="37" t="s">
        <v>52</v>
      </c>
      <c r="C44" s="67">
        <v>0</v>
      </c>
      <c r="D44" s="16">
        <v>0</v>
      </c>
      <c r="E44" s="68"/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/>
      <c r="AK44"/>
      <c r="AL44"/>
      <c r="AM44"/>
      <c r="AN44"/>
      <c r="AO44"/>
    </row>
    <row r="45" spans="1:41" s="46" customFormat="1" hidden="1" outlineLevel="3" x14ac:dyDescent="0.35">
      <c r="A45" s="14" t="s">
        <v>231</v>
      </c>
      <c r="B45" s="37" t="s">
        <v>53</v>
      </c>
      <c r="C45" s="67">
        <v>0</v>
      </c>
      <c r="D45" s="16">
        <v>0</v>
      </c>
      <c r="E45" s="68"/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/>
      <c r="AK45"/>
      <c r="AL45"/>
      <c r="AM45"/>
      <c r="AN45"/>
      <c r="AO45"/>
    </row>
    <row r="46" spans="1:41" s="46" customFormat="1" hidden="1" outlineLevel="3" x14ac:dyDescent="0.35">
      <c r="A46" s="14" t="s">
        <v>232</v>
      </c>
      <c r="B46" s="37" t="s">
        <v>54</v>
      </c>
      <c r="C46" s="67">
        <v>0</v>
      </c>
      <c r="D46" s="16">
        <v>0</v>
      </c>
      <c r="E46" s="68"/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/>
      <c r="AK46"/>
      <c r="AL46"/>
      <c r="AM46"/>
      <c r="AN46"/>
      <c r="AO46"/>
    </row>
    <row r="47" spans="1:41" s="46" customFormat="1" hidden="1" outlineLevel="3" x14ac:dyDescent="0.35">
      <c r="A47" s="14" t="s">
        <v>233</v>
      </c>
      <c r="B47" s="37" t="s">
        <v>55</v>
      </c>
      <c r="C47" s="67">
        <v>0</v>
      </c>
      <c r="D47" s="16">
        <v>0</v>
      </c>
      <c r="E47" s="68"/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/>
      <c r="AK47"/>
      <c r="AL47"/>
      <c r="AM47"/>
      <c r="AN47"/>
      <c r="AO47"/>
    </row>
    <row r="48" spans="1:41" s="46" customFormat="1" hidden="1" outlineLevel="3" x14ac:dyDescent="0.35">
      <c r="A48" s="14" t="s">
        <v>234</v>
      </c>
      <c r="B48" s="37" t="s">
        <v>56</v>
      </c>
      <c r="C48" s="67">
        <v>0</v>
      </c>
      <c r="D48" s="16">
        <v>0</v>
      </c>
      <c r="E48" s="68"/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/>
      <c r="AK48"/>
      <c r="AL48"/>
      <c r="AM48"/>
      <c r="AN48"/>
      <c r="AO48"/>
    </row>
    <row r="49" spans="1:41" s="46" customFormat="1" hidden="1" outlineLevel="3" x14ac:dyDescent="0.35">
      <c r="A49" s="14" t="s">
        <v>235</v>
      </c>
      <c r="B49" s="37" t="s">
        <v>57</v>
      </c>
      <c r="C49" s="67">
        <v>0</v>
      </c>
      <c r="D49" s="16">
        <v>0</v>
      </c>
      <c r="E49" s="68"/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/>
      <c r="AK49"/>
      <c r="AL49"/>
      <c r="AM49"/>
      <c r="AN49"/>
      <c r="AO49"/>
    </row>
    <row r="50" spans="1:41" s="46" customFormat="1" hidden="1" outlineLevel="3" x14ac:dyDescent="0.35">
      <c r="A50" s="14" t="s">
        <v>236</v>
      </c>
      <c r="B50" s="37" t="s">
        <v>58</v>
      </c>
      <c r="C50" s="67">
        <v>1</v>
      </c>
      <c r="D50" s="16">
        <v>13261348.116725709</v>
      </c>
      <c r="E50" s="68"/>
      <c r="F50" s="17">
        <v>13261348.116725709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/>
      <c r="AK50"/>
      <c r="AL50"/>
      <c r="AM50"/>
      <c r="AN50"/>
      <c r="AO50"/>
    </row>
    <row r="51" spans="1:41" s="46" customFormat="1" hidden="1" outlineLevel="3" x14ac:dyDescent="0.35">
      <c r="A51" s="14" t="s">
        <v>237</v>
      </c>
      <c r="B51" s="37" t="s">
        <v>59</v>
      </c>
      <c r="C51" s="67">
        <v>0</v>
      </c>
      <c r="D51" s="16">
        <v>0</v>
      </c>
      <c r="E51" s="68"/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/>
      <c r="AK51"/>
      <c r="AL51"/>
      <c r="AM51"/>
      <c r="AN51"/>
      <c r="AO51"/>
    </row>
    <row r="52" spans="1:41" s="46" customFormat="1" hidden="1" outlineLevel="3" x14ac:dyDescent="0.35">
      <c r="A52" s="14" t="s">
        <v>238</v>
      </c>
      <c r="B52" s="37" t="s">
        <v>60</v>
      </c>
      <c r="C52" s="67">
        <v>1</v>
      </c>
      <c r="D52" s="16">
        <v>13261348.116725709</v>
      </c>
      <c r="E52" s="68"/>
      <c r="F52" s="17">
        <v>13261348.116725709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/>
      <c r="AK52"/>
      <c r="AL52"/>
      <c r="AM52"/>
      <c r="AN52"/>
      <c r="AO52"/>
    </row>
    <row r="53" spans="1:41" s="46" customFormat="1" hidden="1" outlineLevel="3" x14ac:dyDescent="0.35">
      <c r="A53" s="14" t="s">
        <v>239</v>
      </c>
      <c r="B53" s="37" t="s">
        <v>61</v>
      </c>
      <c r="C53" s="67">
        <v>0</v>
      </c>
      <c r="D53" s="16">
        <v>0</v>
      </c>
      <c r="E53" s="68"/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/>
      <c r="AK53"/>
      <c r="AL53"/>
      <c r="AM53"/>
      <c r="AN53"/>
      <c r="AO53"/>
    </row>
    <row r="54" spans="1:41" s="46" customFormat="1" hidden="1" outlineLevel="3" x14ac:dyDescent="0.35">
      <c r="A54" s="14" t="s">
        <v>240</v>
      </c>
      <c r="B54" s="37" t="s">
        <v>62</v>
      </c>
      <c r="C54" s="67">
        <v>0</v>
      </c>
      <c r="D54" s="16">
        <v>0</v>
      </c>
      <c r="E54" s="68"/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/>
      <c r="AK54"/>
      <c r="AL54"/>
      <c r="AM54"/>
      <c r="AN54"/>
      <c r="AO54"/>
    </row>
    <row r="55" spans="1:41" s="46" customFormat="1" hidden="1" outlineLevel="3" x14ac:dyDescent="0.35">
      <c r="A55" s="14" t="s">
        <v>241</v>
      </c>
      <c r="B55" s="37" t="s">
        <v>63</v>
      </c>
      <c r="C55" s="67">
        <v>0</v>
      </c>
      <c r="D55" s="16">
        <v>0</v>
      </c>
      <c r="E55" s="68"/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/>
      <c r="AK55"/>
      <c r="AL55"/>
      <c r="AM55"/>
      <c r="AN55"/>
      <c r="AO55"/>
    </row>
    <row r="56" spans="1:41" s="46" customFormat="1" hidden="1" outlineLevel="3" x14ac:dyDescent="0.35">
      <c r="A56" s="14" t="s">
        <v>242</v>
      </c>
      <c r="B56" s="37" t="s">
        <v>64</v>
      </c>
      <c r="C56" s="67">
        <v>0</v>
      </c>
      <c r="D56" s="16">
        <v>0</v>
      </c>
      <c r="E56" s="68"/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/>
      <c r="AK56"/>
      <c r="AL56"/>
      <c r="AM56"/>
      <c r="AN56"/>
      <c r="AO56"/>
    </row>
    <row r="57" spans="1:41" s="46" customFormat="1" hidden="1" outlineLevel="3" x14ac:dyDescent="0.35">
      <c r="A57" s="14" t="s">
        <v>243</v>
      </c>
      <c r="B57" s="37" t="s">
        <v>65</v>
      </c>
      <c r="C57" s="67">
        <v>0</v>
      </c>
      <c r="D57" s="16">
        <v>0</v>
      </c>
      <c r="E57" s="68"/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/>
      <c r="AK57"/>
      <c r="AL57"/>
      <c r="AM57"/>
      <c r="AN57"/>
      <c r="AO57"/>
    </row>
    <row r="58" spans="1:41" s="46" customFormat="1" hidden="1" outlineLevel="3" x14ac:dyDescent="0.35">
      <c r="A58" s="14" t="s">
        <v>244</v>
      </c>
      <c r="B58" s="37" t="s">
        <v>66</v>
      </c>
      <c r="C58" s="67">
        <v>0</v>
      </c>
      <c r="D58" s="16">
        <v>0</v>
      </c>
      <c r="E58" s="68"/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/>
      <c r="AK58"/>
      <c r="AL58"/>
      <c r="AM58"/>
      <c r="AN58"/>
      <c r="AO58"/>
    </row>
    <row r="59" spans="1:41" s="46" customFormat="1" hidden="1" outlineLevel="3" x14ac:dyDescent="0.35">
      <c r="A59" s="14" t="s">
        <v>245</v>
      </c>
      <c r="B59" s="37" t="s">
        <v>67</v>
      </c>
      <c r="C59" s="67">
        <v>0</v>
      </c>
      <c r="D59" s="16">
        <v>0</v>
      </c>
      <c r="E59" s="68"/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/>
      <c r="AK59"/>
      <c r="AL59"/>
      <c r="AM59"/>
      <c r="AN59"/>
      <c r="AO59"/>
    </row>
    <row r="60" spans="1:41" s="46" customFormat="1" hidden="1" outlineLevel="3" x14ac:dyDescent="0.35">
      <c r="A60" s="14" t="s">
        <v>246</v>
      </c>
      <c r="B60" s="37" t="s">
        <v>68</v>
      </c>
      <c r="C60" s="67">
        <v>0</v>
      </c>
      <c r="D60" s="16">
        <v>0</v>
      </c>
      <c r="E60" s="68"/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/>
      <c r="AK60"/>
      <c r="AL60"/>
      <c r="AM60"/>
      <c r="AN60"/>
      <c r="AO60"/>
    </row>
    <row r="61" spans="1:41" s="46" customFormat="1" hidden="1" outlineLevel="3" x14ac:dyDescent="0.35">
      <c r="A61" s="14" t="s">
        <v>247</v>
      </c>
      <c r="B61" s="37" t="s">
        <v>69</v>
      </c>
      <c r="C61" s="67">
        <v>1</v>
      </c>
      <c r="D61" s="16">
        <v>13261348.116725709</v>
      </c>
      <c r="E61" s="68"/>
      <c r="F61" s="17">
        <v>13261348.116725709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/>
      <c r="AK61"/>
      <c r="AL61"/>
      <c r="AM61"/>
      <c r="AN61"/>
      <c r="AO61"/>
    </row>
    <row r="62" spans="1:41" s="46" customFormat="1" hidden="1" outlineLevel="3" x14ac:dyDescent="0.35">
      <c r="A62" s="14" t="s">
        <v>248</v>
      </c>
      <c r="B62" s="37" t="s">
        <v>70</v>
      </c>
      <c r="C62" s="67">
        <v>0</v>
      </c>
      <c r="D62" s="16">
        <v>0</v>
      </c>
      <c r="E62" s="68"/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/>
      <c r="AK62"/>
      <c r="AL62"/>
      <c r="AM62"/>
      <c r="AN62"/>
      <c r="AO62"/>
    </row>
    <row r="63" spans="1:41" s="46" customFormat="1" hidden="1" outlineLevel="3" x14ac:dyDescent="0.35">
      <c r="A63" s="14" t="s">
        <v>249</v>
      </c>
      <c r="B63" s="37" t="s">
        <v>71</v>
      </c>
      <c r="C63" s="67">
        <v>0</v>
      </c>
      <c r="D63" s="16">
        <v>0</v>
      </c>
      <c r="E63" s="68"/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/>
      <c r="AK63"/>
      <c r="AL63"/>
      <c r="AM63"/>
      <c r="AN63"/>
      <c r="AO63"/>
    </row>
    <row r="64" spans="1:41" s="46" customFormat="1" hidden="1" outlineLevel="3" x14ac:dyDescent="0.35">
      <c r="A64" s="14" t="s">
        <v>250</v>
      </c>
      <c r="B64" s="37" t="s">
        <v>72</v>
      </c>
      <c r="C64" s="67">
        <v>0</v>
      </c>
      <c r="D64" s="16">
        <v>0</v>
      </c>
      <c r="E64" s="68"/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/>
      <c r="AK64"/>
      <c r="AL64"/>
      <c r="AM64"/>
      <c r="AN64"/>
      <c r="AO64"/>
    </row>
    <row r="65" spans="1:41" s="46" customFormat="1" hidden="1" outlineLevel="3" x14ac:dyDescent="0.35">
      <c r="A65" s="14" t="s">
        <v>251</v>
      </c>
      <c r="B65" s="37" t="s">
        <v>73</v>
      </c>
      <c r="C65" s="67">
        <v>1</v>
      </c>
      <c r="D65" s="16">
        <v>13261348.116725709</v>
      </c>
      <c r="E65" s="68"/>
      <c r="F65" s="17">
        <v>13261348.116725709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/>
      <c r="AK65"/>
      <c r="AL65"/>
      <c r="AM65"/>
      <c r="AN65"/>
      <c r="AO65"/>
    </row>
    <row r="66" spans="1:41" s="46" customFormat="1" hidden="1" outlineLevel="3" x14ac:dyDescent="0.35">
      <c r="A66" s="14" t="s">
        <v>252</v>
      </c>
      <c r="B66" s="37" t="s">
        <v>74</v>
      </c>
      <c r="C66" s="67">
        <v>0</v>
      </c>
      <c r="D66" s="16">
        <v>0</v>
      </c>
      <c r="E66" s="68"/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/>
      <c r="AK66"/>
      <c r="AL66"/>
      <c r="AM66"/>
      <c r="AN66"/>
      <c r="AO66"/>
    </row>
    <row r="67" spans="1:41" s="46" customFormat="1" hidden="1" outlineLevel="3" x14ac:dyDescent="0.35">
      <c r="A67" s="14" t="s">
        <v>253</v>
      </c>
      <c r="B67" s="37" t="s">
        <v>75</v>
      </c>
      <c r="C67" s="67">
        <v>0</v>
      </c>
      <c r="D67" s="16">
        <v>0</v>
      </c>
      <c r="E67" s="68"/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/>
      <c r="AK67"/>
      <c r="AL67"/>
      <c r="AM67"/>
      <c r="AN67"/>
      <c r="AO67"/>
    </row>
    <row r="68" spans="1:41" s="46" customFormat="1" hidden="1" outlineLevel="3" x14ac:dyDescent="0.35">
      <c r="A68" s="14" t="s">
        <v>254</v>
      </c>
      <c r="B68" s="37" t="s">
        <v>76</v>
      </c>
      <c r="C68" s="67">
        <v>0</v>
      </c>
      <c r="D68" s="16">
        <v>0</v>
      </c>
      <c r="E68" s="68"/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17">
        <v>0</v>
      </c>
      <c r="Y68" s="17">
        <v>0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/>
      <c r="AK68"/>
      <c r="AL68"/>
      <c r="AM68"/>
      <c r="AN68"/>
      <c r="AO68"/>
    </row>
    <row r="69" spans="1:41" s="46" customFormat="1" hidden="1" outlineLevel="3" x14ac:dyDescent="0.35">
      <c r="A69" s="14" t="s">
        <v>255</v>
      </c>
      <c r="B69" s="37" t="s">
        <v>77</v>
      </c>
      <c r="C69" s="67">
        <v>0</v>
      </c>
      <c r="D69" s="16">
        <v>0</v>
      </c>
      <c r="E69" s="68"/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/>
      <c r="AK69"/>
      <c r="AL69"/>
      <c r="AM69"/>
      <c r="AN69"/>
      <c r="AO69"/>
    </row>
    <row r="70" spans="1:41" s="46" customFormat="1" hidden="1" outlineLevel="3" x14ac:dyDescent="0.35">
      <c r="A70" s="14" t="s">
        <v>256</v>
      </c>
      <c r="B70" s="37" t="s">
        <v>78</v>
      </c>
      <c r="C70" s="67">
        <v>0</v>
      </c>
      <c r="D70" s="16">
        <v>0</v>
      </c>
      <c r="E70" s="68"/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/>
      <c r="AK70"/>
      <c r="AL70"/>
      <c r="AM70"/>
      <c r="AN70"/>
      <c r="AO70"/>
    </row>
    <row r="71" spans="1:41" s="46" customFormat="1" hidden="1" outlineLevel="3" x14ac:dyDescent="0.35">
      <c r="A71" s="14" t="s">
        <v>257</v>
      </c>
      <c r="B71" s="37" t="s">
        <v>79</v>
      </c>
      <c r="C71" s="67">
        <v>0</v>
      </c>
      <c r="D71" s="16">
        <v>0</v>
      </c>
      <c r="E71" s="68"/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/>
      <c r="AK71"/>
      <c r="AL71"/>
      <c r="AM71"/>
      <c r="AN71"/>
      <c r="AO71"/>
    </row>
    <row r="72" spans="1:41" s="46" customFormat="1" hidden="1" outlineLevel="3" x14ac:dyDescent="0.35">
      <c r="A72" s="14" t="s">
        <v>258</v>
      </c>
      <c r="B72" s="37" t="s">
        <v>80</v>
      </c>
      <c r="C72" s="67">
        <v>0</v>
      </c>
      <c r="D72" s="16">
        <v>0</v>
      </c>
      <c r="E72" s="68"/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/>
      <c r="AK72"/>
      <c r="AL72"/>
      <c r="AM72"/>
      <c r="AN72"/>
      <c r="AO72"/>
    </row>
    <row r="73" spans="1:41" s="46" customFormat="1" hidden="1" outlineLevel="3" x14ac:dyDescent="0.35">
      <c r="A73" s="14" t="s">
        <v>259</v>
      </c>
      <c r="B73" s="37" t="s">
        <v>81</v>
      </c>
      <c r="C73" s="67">
        <v>0</v>
      </c>
      <c r="D73" s="16">
        <v>0</v>
      </c>
      <c r="E73" s="68"/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/>
      <c r="AK73"/>
      <c r="AL73"/>
      <c r="AM73"/>
      <c r="AN73"/>
      <c r="AO73"/>
    </row>
    <row r="74" spans="1:41" s="66" customFormat="1" ht="11.5" hidden="1" customHeight="1" outlineLevel="2" collapsed="1" x14ac:dyDescent="0.35">
      <c r="A74" s="60" t="s">
        <v>199</v>
      </c>
      <c r="B74" s="61" t="s">
        <v>83</v>
      </c>
      <c r="C74" s="62">
        <v>1</v>
      </c>
      <c r="D74" s="63">
        <v>15664366.667755965</v>
      </c>
      <c r="E74" s="64"/>
      <c r="F74" s="63">
        <v>15664366.667755965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0</v>
      </c>
      <c r="M74" s="63">
        <v>0</v>
      </c>
      <c r="N74" s="63">
        <v>0</v>
      </c>
      <c r="O74" s="63">
        <v>0</v>
      </c>
      <c r="P74" s="63">
        <v>0</v>
      </c>
      <c r="Q74" s="63">
        <v>0</v>
      </c>
      <c r="R74" s="63">
        <v>0</v>
      </c>
      <c r="S74" s="63">
        <v>0</v>
      </c>
      <c r="T74" s="63">
        <v>0</v>
      </c>
      <c r="U74" s="63">
        <v>0</v>
      </c>
      <c r="V74" s="63">
        <v>0</v>
      </c>
      <c r="W74" s="63">
        <v>0</v>
      </c>
      <c r="X74" s="63">
        <v>0</v>
      </c>
      <c r="Y74" s="63">
        <v>0</v>
      </c>
      <c r="Z74" s="63">
        <v>0</v>
      </c>
      <c r="AA74" s="63">
        <v>0</v>
      </c>
      <c r="AB74" s="63">
        <v>0</v>
      </c>
      <c r="AC74" s="63">
        <v>0</v>
      </c>
      <c r="AD74" s="63">
        <v>0</v>
      </c>
      <c r="AE74" s="63">
        <v>0</v>
      </c>
      <c r="AF74" s="63">
        <v>0</v>
      </c>
      <c r="AG74" s="63">
        <v>0</v>
      </c>
      <c r="AH74" s="63">
        <v>0</v>
      </c>
      <c r="AI74" s="65">
        <v>0</v>
      </c>
      <c r="AJ74"/>
      <c r="AK74"/>
      <c r="AL74"/>
      <c r="AM74"/>
      <c r="AN74"/>
      <c r="AO74"/>
    </row>
    <row r="75" spans="1:41" s="46" customFormat="1" hidden="1" outlineLevel="3" x14ac:dyDescent="0.35">
      <c r="A75" s="14" t="s">
        <v>260</v>
      </c>
      <c r="B75" s="37" t="s">
        <v>52</v>
      </c>
      <c r="C75" s="67">
        <v>0</v>
      </c>
      <c r="D75" s="16">
        <v>0</v>
      </c>
      <c r="E75" s="68"/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17"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/>
      <c r="AK75"/>
      <c r="AL75"/>
      <c r="AM75"/>
      <c r="AN75"/>
      <c r="AO75"/>
    </row>
    <row r="76" spans="1:41" s="46" customFormat="1" hidden="1" outlineLevel="3" x14ac:dyDescent="0.35">
      <c r="A76" s="14" t="s">
        <v>261</v>
      </c>
      <c r="B76" s="37" t="s">
        <v>53</v>
      </c>
      <c r="C76" s="67">
        <v>0</v>
      </c>
      <c r="D76" s="16">
        <v>0</v>
      </c>
      <c r="E76" s="68"/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>
        <v>0</v>
      </c>
      <c r="X76" s="17">
        <v>0</v>
      </c>
      <c r="Y76" s="17">
        <v>0</v>
      </c>
      <c r="Z76" s="17">
        <v>0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/>
      <c r="AK76"/>
      <c r="AL76"/>
      <c r="AM76"/>
      <c r="AN76"/>
      <c r="AO76"/>
    </row>
    <row r="77" spans="1:41" s="46" customFormat="1" hidden="1" outlineLevel="3" x14ac:dyDescent="0.35">
      <c r="A77" s="14" t="s">
        <v>262</v>
      </c>
      <c r="B77" s="37" t="s">
        <v>54</v>
      </c>
      <c r="C77" s="67">
        <v>0</v>
      </c>
      <c r="D77" s="16">
        <v>0</v>
      </c>
      <c r="E77" s="68"/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/>
      <c r="AK77"/>
      <c r="AL77"/>
      <c r="AM77"/>
      <c r="AN77"/>
      <c r="AO77"/>
    </row>
    <row r="78" spans="1:41" s="46" customFormat="1" hidden="1" outlineLevel="3" x14ac:dyDescent="0.35">
      <c r="A78" s="14" t="s">
        <v>263</v>
      </c>
      <c r="B78" s="37" t="s">
        <v>55</v>
      </c>
      <c r="C78" s="67">
        <v>0</v>
      </c>
      <c r="D78" s="16">
        <v>0</v>
      </c>
      <c r="E78" s="68"/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  <c r="AJ78"/>
      <c r="AK78"/>
      <c r="AL78"/>
      <c r="AM78"/>
      <c r="AN78"/>
      <c r="AO78"/>
    </row>
    <row r="79" spans="1:41" s="46" customFormat="1" hidden="1" outlineLevel="3" x14ac:dyDescent="0.35">
      <c r="A79" s="14" t="s">
        <v>264</v>
      </c>
      <c r="B79" s="37" t="s">
        <v>56</v>
      </c>
      <c r="C79" s="67">
        <v>0</v>
      </c>
      <c r="D79" s="16">
        <v>0</v>
      </c>
      <c r="E79" s="68"/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/>
      <c r="AK79"/>
      <c r="AL79"/>
      <c r="AM79"/>
      <c r="AN79"/>
      <c r="AO79"/>
    </row>
    <row r="80" spans="1:41" s="46" customFormat="1" hidden="1" outlineLevel="3" x14ac:dyDescent="0.35">
      <c r="A80" s="14" t="s">
        <v>265</v>
      </c>
      <c r="B80" s="37" t="s">
        <v>57</v>
      </c>
      <c r="C80" s="67">
        <v>0</v>
      </c>
      <c r="D80" s="16">
        <v>0</v>
      </c>
      <c r="E80" s="68"/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/>
      <c r="AK80"/>
      <c r="AL80"/>
      <c r="AM80"/>
      <c r="AN80"/>
      <c r="AO80"/>
    </row>
    <row r="81" spans="1:41" s="46" customFormat="1" hidden="1" outlineLevel="3" x14ac:dyDescent="0.35">
      <c r="A81" s="14" t="s">
        <v>266</v>
      </c>
      <c r="B81" s="37" t="s">
        <v>58</v>
      </c>
      <c r="C81" s="67">
        <v>0</v>
      </c>
      <c r="D81" s="16">
        <v>0</v>
      </c>
      <c r="E81" s="68"/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/>
      <c r="AK81"/>
      <c r="AL81"/>
      <c r="AM81"/>
      <c r="AN81"/>
      <c r="AO81"/>
    </row>
    <row r="82" spans="1:41" s="46" customFormat="1" hidden="1" outlineLevel="3" x14ac:dyDescent="0.35">
      <c r="A82" s="14" t="s">
        <v>267</v>
      </c>
      <c r="B82" s="37" t="s">
        <v>59</v>
      </c>
      <c r="C82" s="67">
        <v>0</v>
      </c>
      <c r="D82" s="16">
        <v>0</v>
      </c>
      <c r="E82" s="68"/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/>
      <c r="AK82"/>
      <c r="AL82"/>
      <c r="AM82"/>
      <c r="AN82"/>
      <c r="AO82"/>
    </row>
    <row r="83" spans="1:41" s="46" customFormat="1" hidden="1" outlineLevel="3" x14ac:dyDescent="0.35">
      <c r="A83" s="14" t="s">
        <v>268</v>
      </c>
      <c r="B83" s="37" t="s">
        <v>60</v>
      </c>
      <c r="C83" s="67">
        <v>0</v>
      </c>
      <c r="D83" s="16">
        <v>0</v>
      </c>
      <c r="E83" s="68"/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/>
      <c r="AK83"/>
      <c r="AL83"/>
      <c r="AM83"/>
      <c r="AN83"/>
      <c r="AO83"/>
    </row>
    <row r="84" spans="1:41" s="46" customFormat="1" hidden="1" outlineLevel="3" x14ac:dyDescent="0.35">
      <c r="A84" s="14" t="s">
        <v>269</v>
      </c>
      <c r="B84" s="37" t="s">
        <v>61</v>
      </c>
      <c r="C84" s="67">
        <v>0</v>
      </c>
      <c r="D84" s="16">
        <v>0</v>
      </c>
      <c r="E84" s="68"/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/>
      <c r="AK84"/>
      <c r="AL84"/>
      <c r="AM84"/>
      <c r="AN84"/>
      <c r="AO84"/>
    </row>
    <row r="85" spans="1:41" s="46" customFormat="1" hidden="1" outlineLevel="3" x14ac:dyDescent="0.35">
      <c r="A85" s="14" t="s">
        <v>270</v>
      </c>
      <c r="B85" s="37" t="s">
        <v>62</v>
      </c>
      <c r="C85" s="67">
        <v>0</v>
      </c>
      <c r="D85" s="16">
        <v>0</v>
      </c>
      <c r="E85" s="68"/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/>
      <c r="AK85"/>
      <c r="AL85"/>
      <c r="AM85"/>
      <c r="AN85"/>
      <c r="AO85"/>
    </row>
    <row r="86" spans="1:41" s="46" customFormat="1" hidden="1" outlineLevel="3" x14ac:dyDescent="0.35">
      <c r="A86" s="14" t="s">
        <v>271</v>
      </c>
      <c r="B86" s="37" t="s">
        <v>63</v>
      </c>
      <c r="C86" s="67">
        <v>0</v>
      </c>
      <c r="D86" s="16">
        <v>0</v>
      </c>
      <c r="E86" s="68"/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/>
      <c r="AK86"/>
      <c r="AL86"/>
      <c r="AM86"/>
      <c r="AN86"/>
      <c r="AO86"/>
    </row>
    <row r="87" spans="1:41" s="46" customFormat="1" hidden="1" outlineLevel="3" x14ac:dyDescent="0.35">
      <c r="A87" s="14" t="s">
        <v>272</v>
      </c>
      <c r="B87" s="37" t="s">
        <v>64</v>
      </c>
      <c r="C87" s="67">
        <v>0</v>
      </c>
      <c r="D87" s="16">
        <v>0</v>
      </c>
      <c r="E87" s="68"/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/>
      <c r="AK87"/>
      <c r="AL87"/>
      <c r="AM87"/>
      <c r="AN87"/>
      <c r="AO87"/>
    </row>
    <row r="88" spans="1:41" s="46" customFormat="1" hidden="1" outlineLevel="3" x14ac:dyDescent="0.35">
      <c r="A88" s="14" t="s">
        <v>273</v>
      </c>
      <c r="B88" s="37" t="s">
        <v>65</v>
      </c>
      <c r="C88" s="67">
        <v>0</v>
      </c>
      <c r="D88" s="16">
        <v>0</v>
      </c>
      <c r="E88" s="68"/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17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/>
      <c r="AK88"/>
      <c r="AL88"/>
      <c r="AM88"/>
      <c r="AN88"/>
      <c r="AO88"/>
    </row>
    <row r="89" spans="1:41" s="46" customFormat="1" hidden="1" outlineLevel="3" x14ac:dyDescent="0.35">
      <c r="A89" s="14" t="s">
        <v>274</v>
      </c>
      <c r="B89" s="37" t="s">
        <v>66</v>
      </c>
      <c r="C89" s="67">
        <v>0</v>
      </c>
      <c r="D89" s="16">
        <v>0</v>
      </c>
      <c r="E89" s="68"/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/>
      <c r="AK89"/>
      <c r="AL89"/>
      <c r="AM89"/>
      <c r="AN89"/>
      <c r="AO89"/>
    </row>
    <row r="90" spans="1:41" s="46" customFormat="1" hidden="1" outlineLevel="3" x14ac:dyDescent="0.35">
      <c r="A90" s="14" t="s">
        <v>275</v>
      </c>
      <c r="B90" s="37" t="s">
        <v>67</v>
      </c>
      <c r="C90" s="67">
        <v>0</v>
      </c>
      <c r="D90" s="16">
        <v>0</v>
      </c>
      <c r="E90" s="68"/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/>
      <c r="AK90"/>
      <c r="AL90"/>
      <c r="AM90"/>
      <c r="AN90"/>
      <c r="AO90"/>
    </row>
    <row r="91" spans="1:41" s="46" customFormat="1" hidden="1" outlineLevel="3" x14ac:dyDescent="0.35">
      <c r="A91" s="14" t="s">
        <v>276</v>
      </c>
      <c r="B91" s="37" t="s">
        <v>68</v>
      </c>
      <c r="C91" s="67">
        <v>0</v>
      </c>
      <c r="D91" s="16">
        <v>0</v>
      </c>
      <c r="E91" s="68"/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/>
      <c r="AK91"/>
      <c r="AL91"/>
      <c r="AM91"/>
      <c r="AN91"/>
      <c r="AO91"/>
    </row>
    <row r="92" spans="1:41" s="46" customFormat="1" hidden="1" outlineLevel="3" x14ac:dyDescent="0.35">
      <c r="A92" s="14" t="s">
        <v>277</v>
      </c>
      <c r="B92" s="37" t="s">
        <v>69</v>
      </c>
      <c r="C92" s="67">
        <v>0</v>
      </c>
      <c r="D92" s="16">
        <v>0</v>
      </c>
      <c r="E92" s="68"/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  <c r="AJ92"/>
      <c r="AK92"/>
      <c r="AL92"/>
      <c r="AM92"/>
      <c r="AN92"/>
      <c r="AO92"/>
    </row>
    <row r="93" spans="1:41" s="46" customFormat="1" hidden="1" outlineLevel="3" x14ac:dyDescent="0.35">
      <c r="A93" s="14" t="s">
        <v>278</v>
      </c>
      <c r="B93" s="37" t="s">
        <v>70</v>
      </c>
      <c r="C93" s="67">
        <v>0</v>
      </c>
      <c r="D93" s="16">
        <v>0</v>
      </c>
      <c r="E93" s="68"/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/>
      <c r="AK93"/>
      <c r="AL93"/>
      <c r="AM93"/>
      <c r="AN93"/>
      <c r="AO93"/>
    </row>
    <row r="94" spans="1:41" s="46" customFormat="1" hidden="1" outlineLevel="3" x14ac:dyDescent="0.35">
      <c r="A94" s="14" t="s">
        <v>279</v>
      </c>
      <c r="B94" s="37" t="s">
        <v>71</v>
      </c>
      <c r="C94" s="67">
        <v>0</v>
      </c>
      <c r="D94" s="16">
        <v>0</v>
      </c>
      <c r="E94" s="68"/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7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/>
      <c r="AK94"/>
      <c r="AL94"/>
      <c r="AM94"/>
      <c r="AN94"/>
      <c r="AO94"/>
    </row>
    <row r="95" spans="1:41" s="46" customFormat="1" hidden="1" outlineLevel="3" x14ac:dyDescent="0.35">
      <c r="A95" s="14" t="s">
        <v>280</v>
      </c>
      <c r="B95" s="37" t="s">
        <v>72</v>
      </c>
      <c r="C95" s="67">
        <v>0</v>
      </c>
      <c r="D95" s="16">
        <v>0</v>
      </c>
      <c r="E95" s="68"/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0</v>
      </c>
      <c r="X95" s="17">
        <v>0</v>
      </c>
      <c r="Y95" s="17">
        <v>0</v>
      </c>
      <c r="Z95" s="17">
        <v>0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/>
      <c r="AK95"/>
      <c r="AL95"/>
      <c r="AM95"/>
      <c r="AN95"/>
      <c r="AO95"/>
    </row>
    <row r="96" spans="1:41" s="46" customFormat="1" hidden="1" outlineLevel="3" x14ac:dyDescent="0.35">
      <c r="A96" s="14" t="s">
        <v>281</v>
      </c>
      <c r="B96" s="37" t="s">
        <v>73</v>
      </c>
      <c r="C96" s="67">
        <v>0</v>
      </c>
      <c r="D96" s="16">
        <v>0</v>
      </c>
      <c r="E96" s="68"/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/>
      <c r="AK96"/>
      <c r="AL96"/>
      <c r="AM96"/>
      <c r="AN96"/>
      <c r="AO96"/>
    </row>
    <row r="97" spans="1:41" s="46" customFormat="1" hidden="1" outlineLevel="3" x14ac:dyDescent="0.35">
      <c r="A97" s="14" t="s">
        <v>282</v>
      </c>
      <c r="B97" s="37" t="s">
        <v>74</v>
      </c>
      <c r="C97" s="67">
        <v>0</v>
      </c>
      <c r="D97" s="16">
        <v>0</v>
      </c>
      <c r="E97" s="68"/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/>
      <c r="AK97"/>
      <c r="AL97"/>
      <c r="AM97"/>
      <c r="AN97"/>
      <c r="AO97"/>
    </row>
    <row r="98" spans="1:41" s="46" customFormat="1" hidden="1" outlineLevel="3" x14ac:dyDescent="0.35">
      <c r="A98" s="14" t="s">
        <v>283</v>
      </c>
      <c r="B98" s="37" t="s">
        <v>75</v>
      </c>
      <c r="C98" s="67">
        <v>0</v>
      </c>
      <c r="D98" s="16">
        <v>0</v>
      </c>
      <c r="E98" s="68"/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17">
        <v>0</v>
      </c>
      <c r="X98" s="17">
        <v>0</v>
      </c>
      <c r="Y98" s="17">
        <v>0</v>
      </c>
      <c r="Z98" s="17">
        <v>0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/>
      <c r="AK98"/>
      <c r="AL98"/>
      <c r="AM98"/>
      <c r="AN98"/>
      <c r="AO98"/>
    </row>
    <row r="99" spans="1:41" s="46" customFormat="1" hidden="1" outlineLevel="3" x14ac:dyDescent="0.35">
      <c r="A99" s="14" t="s">
        <v>284</v>
      </c>
      <c r="B99" s="37" t="s">
        <v>76</v>
      </c>
      <c r="C99" s="67">
        <v>0</v>
      </c>
      <c r="D99" s="16">
        <v>0</v>
      </c>
      <c r="E99" s="68"/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/>
      <c r="AK99"/>
      <c r="AL99"/>
      <c r="AM99"/>
      <c r="AN99"/>
      <c r="AO99"/>
    </row>
    <row r="100" spans="1:41" s="46" customFormat="1" hidden="1" outlineLevel="3" x14ac:dyDescent="0.35">
      <c r="A100" s="14" t="s">
        <v>285</v>
      </c>
      <c r="B100" s="37" t="s">
        <v>77</v>
      </c>
      <c r="C100" s="67">
        <v>0</v>
      </c>
      <c r="D100" s="16">
        <v>0</v>
      </c>
      <c r="E100" s="68"/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17">
        <v>0</v>
      </c>
      <c r="Y100" s="17">
        <v>0</v>
      </c>
      <c r="Z100" s="17">
        <v>0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/>
      <c r="AK100"/>
      <c r="AL100"/>
      <c r="AM100"/>
      <c r="AN100"/>
      <c r="AO100"/>
    </row>
    <row r="101" spans="1:41" s="46" customFormat="1" hidden="1" outlineLevel="3" x14ac:dyDescent="0.35">
      <c r="A101" s="14" t="s">
        <v>286</v>
      </c>
      <c r="B101" s="37" t="s">
        <v>78</v>
      </c>
      <c r="C101" s="67">
        <v>1</v>
      </c>
      <c r="D101" s="16">
        <v>15664366.667755965</v>
      </c>
      <c r="E101" s="68"/>
      <c r="F101" s="17">
        <v>15664366.667755965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/>
      <c r="AK101"/>
      <c r="AL101"/>
      <c r="AM101"/>
      <c r="AN101"/>
      <c r="AO101"/>
    </row>
    <row r="102" spans="1:41" s="46" customFormat="1" hidden="1" outlineLevel="3" x14ac:dyDescent="0.35">
      <c r="A102" s="14" t="s">
        <v>287</v>
      </c>
      <c r="B102" s="37" t="s">
        <v>79</v>
      </c>
      <c r="C102" s="67">
        <v>0</v>
      </c>
      <c r="D102" s="16">
        <v>0</v>
      </c>
      <c r="E102" s="68"/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/>
      <c r="AK102"/>
      <c r="AL102"/>
      <c r="AM102"/>
      <c r="AN102"/>
      <c r="AO102"/>
    </row>
    <row r="103" spans="1:41" s="46" customFormat="1" hidden="1" outlineLevel="3" x14ac:dyDescent="0.35">
      <c r="A103" s="14" t="s">
        <v>288</v>
      </c>
      <c r="B103" s="37" t="s">
        <v>80</v>
      </c>
      <c r="C103" s="67">
        <v>0</v>
      </c>
      <c r="D103" s="16">
        <v>0</v>
      </c>
      <c r="E103" s="68"/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17">
        <v>0</v>
      </c>
      <c r="Y103" s="17">
        <v>0</v>
      </c>
      <c r="Z103" s="17">
        <v>0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/>
      <c r="AK103"/>
      <c r="AL103"/>
      <c r="AM103"/>
      <c r="AN103"/>
      <c r="AO103"/>
    </row>
    <row r="104" spans="1:41" s="46" customFormat="1" hidden="1" outlineLevel="3" x14ac:dyDescent="0.35">
      <c r="A104" s="14" t="s">
        <v>289</v>
      </c>
      <c r="B104" s="37" t="s">
        <v>81</v>
      </c>
      <c r="C104" s="67">
        <v>0</v>
      </c>
      <c r="D104" s="16">
        <v>0</v>
      </c>
      <c r="E104" s="68"/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/>
      <c r="AK104"/>
      <c r="AL104"/>
      <c r="AM104"/>
      <c r="AN104"/>
      <c r="AO104"/>
    </row>
    <row r="105" spans="1:41" s="46" customFormat="1" hidden="1" outlineLevel="1" collapsed="1" x14ac:dyDescent="0.35">
      <c r="A105" s="24" t="s">
        <v>290</v>
      </c>
      <c r="B105" s="25" t="s">
        <v>84</v>
      </c>
      <c r="C105" s="59">
        <v>6</v>
      </c>
      <c r="D105" s="26">
        <v>6264541.9065763848</v>
      </c>
      <c r="E105" s="58"/>
      <c r="F105" s="26">
        <v>6264541.9065763848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0</v>
      </c>
      <c r="Z105" s="26">
        <v>0</v>
      </c>
      <c r="AA105" s="26">
        <v>0</v>
      </c>
      <c r="AB105" s="26">
        <v>0</v>
      </c>
      <c r="AC105" s="26">
        <v>0</v>
      </c>
      <c r="AD105" s="26">
        <v>0</v>
      </c>
      <c r="AE105" s="26">
        <v>0</v>
      </c>
      <c r="AF105" s="26">
        <v>0</v>
      </c>
      <c r="AG105" s="26">
        <v>0</v>
      </c>
      <c r="AH105" s="26">
        <v>0</v>
      </c>
      <c r="AI105" s="26">
        <v>0</v>
      </c>
      <c r="AJ105"/>
      <c r="AK105"/>
      <c r="AL105"/>
      <c r="AM105"/>
      <c r="AN105"/>
      <c r="AO105"/>
    </row>
    <row r="106" spans="1:41" s="46" customFormat="1" hidden="1" outlineLevel="2" x14ac:dyDescent="0.35">
      <c r="A106" s="14" t="s">
        <v>291</v>
      </c>
      <c r="B106" s="37" t="s">
        <v>52</v>
      </c>
      <c r="C106" s="67">
        <v>0</v>
      </c>
      <c r="D106" s="16">
        <v>0</v>
      </c>
      <c r="E106" s="68"/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7">
        <v>0</v>
      </c>
      <c r="X106" s="17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/>
      <c r="AK106"/>
      <c r="AL106"/>
      <c r="AM106"/>
      <c r="AN106"/>
      <c r="AO106"/>
    </row>
    <row r="107" spans="1:41" s="46" customFormat="1" hidden="1" outlineLevel="2" x14ac:dyDescent="0.35">
      <c r="A107" s="14" t="s">
        <v>292</v>
      </c>
      <c r="B107" s="37" t="s">
        <v>53</v>
      </c>
      <c r="C107" s="67">
        <v>0</v>
      </c>
      <c r="D107" s="16">
        <v>0</v>
      </c>
      <c r="E107" s="68"/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7">
        <v>0</v>
      </c>
      <c r="X107" s="17">
        <v>0</v>
      </c>
      <c r="Y107" s="17">
        <v>0</v>
      </c>
      <c r="Z107" s="17">
        <v>0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/>
      <c r="AK107"/>
      <c r="AL107"/>
      <c r="AM107"/>
      <c r="AN107"/>
      <c r="AO107"/>
    </row>
    <row r="108" spans="1:41" s="46" customFormat="1" hidden="1" outlineLevel="2" x14ac:dyDescent="0.35">
      <c r="A108" s="14" t="s">
        <v>293</v>
      </c>
      <c r="B108" s="37" t="s">
        <v>54</v>
      </c>
      <c r="C108" s="67">
        <v>0</v>
      </c>
      <c r="D108" s="16">
        <v>0</v>
      </c>
      <c r="E108" s="68"/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17">
        <v>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/>
      <c r="AK108"/>
      <c r="AL108"/>
      <c r="AM108"/>
      <c r="AN108"/>
      <c r="AO108"/>
    </row>
    <row r="109" spans="1:41" s="46" customFormat="1" hidden="1" outlineLevel="2" x14ac:dyDescent="0.35">
      <c r="A109" s="14" t="s">
        <v>294</v>
      </c>
      <c r="B109" s="37" t="s">
        <v>55</v>
      </c>
      <c r="C109" s="67">
        <v>0</v>
      </c>
      <c r="D109" s="16">
        <v>0</v>
      </c>
      <c r="E109" s="68"/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17">
        <v>0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  <c r="AJ109"/>
      <c r="AK109"/>
      <c r="AL109"/>
      <c r="AM109"/>
      <c r="AN109"/>
      <c r="AO109"/>
    </row>
    <row r="110" spans="1:41" s="46" customFormat="1" hidden="1" outlineLevel="2" x14ac:dyDescent="0.35">
      <c r="A110" s="14" t="s">
        <v>295</v>
      </c>
      <c r="B110" s="37" t="s">
        <v>56</v>
      </c>
      <c r="C110" s="67">
        <v>0</v>
      </c>
      <c r="D110" s="16">
        <v>0</v>
      </c>
      <c r="E110" s="68"/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/>
      <c r="AK110"/>
      <c r="AL110"/>
      <c r="AM110"/>
      <c r="AN110"/>
      <c r="AO110"/>
    </row>
    <row r="111" spans="1:41" s="46" customFormat="1" hidden="1" outlineLevel="2" x14ac:dyDescent="0.35">
      <c r="A111" s="14" t="s">
        <v>296</v>
      </c>
      <c r="B111" s="37" t="s">
        <v>57</v>
      </c>
      <c r="C111" s="67">
        <v>1</v>
      </c>
      <c r="D111" s="16">
        <v>1044090.3177627308</v>
      </c>
      <c r="E111" s="68"/>
      <c r="F111" s="17">
        <v>1044090.3177627308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0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/>
      <c r="AK111"/>
      <c r="AL111"/>
      <c r="AM111"/>
      <c r="AN111"/>
      <c r="AO111"/>
    </row>
    <row r="112" spans="1:41" s="46" customFormat="1" hidden="1" outlineLevel="2" x14ac:dyDescent="0.35">
      <c r="A112" s="14" t="s">
        <v>297</v>
      </c>
      <c r="B112" s="37" t="s">
        <v>58</v>
      </c>
      <c r="C112" s="67">
        <v>0</v>
      </c>
      <c r="D112" s="16">
        <v>0</v>
      </c>
      <c r="E112" s="68"/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  <c r="W112" s="17">
        <v>0</v>
      </c>
      <c r="X112" s="17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/>
      <c r="AK112"/>
      <c r="AL112"/>
      <c r="AM112"/>
      <c r="AN112"/>
      <c r="AO112"/>
    </row>
    <row r="113" spans="1:41" s="46" customFormat="1" hidden="1" outlineLevel="2" x14ac:dyDescent="0.35">
      <c r="A113" s="14" t="s">
        <v>298</v>
      </c>
      <c r="B113" s="37" t="s">
        <v>59</v>
      </c>
      <c r="C113" s="67">
        <v>0</v>
      </c>
      <c r="D113" s="16">
        <v>0</v>
      </c>
      <c r="E113" s="68"/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/>
      <c r="AK113"/>
      <c r="AL113"/>
      <c r="AM113"/>
      <c r="AN113"/>
      <c r="AO113"/>
    </row>
    <row r="114" spans="1:41" s="46" customFormat="1" hidden="1" outlineLevel="2" x14ac:dyDescent="0.35">
      <c r="A114" s="14" t="s">
        <v>299</v>
      </c>
      <c r="B114" s="37" t="s">
        <v>60</v>
      </c>
      <c r="C114" s="67">
        <v>0</v>
      </c>
      <c r="D114" s="16">
        <v>0</v>
      </c>
      <c r="E114" s="68"/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/>
      <c r="AK114"/>
      <c r="AL114"/>
      <c r="AM114"/>
      <c r="AN114"/>
      <c r="AO114"/>
    </row>
    <row r="115" spans="1:41" s="46" customFormat="1" hidden="1" outlineLevel="2" x14ac:dyDescent="0.35">
      <c r="A115" s="14" t="s">
        <v>300</v>
      </c>
      <c r="B115" s="37" t="s">
        <v>61</v>
      </c>
      <c r="C115" s="67">
        <v>0</v>
      </c>
      <c r="D115" s="16">
        <v>0</v>
      </c>
      <c r="E115" s="68"/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/>
      <c r="AK115"/>
      <c r="AL115"/>
      <c r="AM115"/>
      <c r="AN115"/>
      <c r="AO115"/>
    </row>
    <row r="116" spans="1:41" s="46" customFormat="1" hidden="1" outlineLevel="2" x14ac:dyDescent="0.35">
      <c r="A116" s="14" t="s">
        <v>301</v>
      </c>
      <c r="B116" s="37" t="s">
        <v>62</v>
      </c>
      <c r="C116" s="67">
        <v>0</v>
      </c>
      <c r="D116" s="16">
        <v>0</v>
      </c>
      <c r="E116" s="68"/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0</v>
      </c>
      <c r="X116" s="17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/>
      <c r="AK116"/>
      <c r="AL116"/>
      <c r="AM116"/>
      <c r="AN116"/>
      <c r="AO116"/>
    </row>
    <row r="117" spans="1:41" s="46" customFormat="1" hidden="1" outlineLevel="2" x14ac:dyDescent="0.35">
      <c r="A117" s="14" t="s">
        <v>302</v>
      </c>
      <c r="B117" s="37" t="s">
        <v>63</v>
      </c>
      <c r="C117" s="67">
        <v>0</v>
      </c>
      <c r="D117" s="16">
        <v>0</v>
      </c>
      <c r="E117" s="68"/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0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  <c r="AJ117"/>
      <c r="AK117"/>
      <c r="AL117"/>
      <c r="AM117"/>
      <c r="AN117"/>
      <c r="AO117"/>
    </row>
    <row r="118" spans="1:41" s="46" customFormat="1" hidden="1" outlineLevel="2" x14ac:dyDescent="0.35">
      <c r="A118" s="14" t="s">
        <v>303</v>
      </c>
      <c r="B118" s="37" t="s">
        <v>64</v>
      </c>
      <c r="C118" s="67">
        <v>0</v>
      </c>
      <c r="D118" s="16">
        <v>0</v>
      </c>
      <c r="E118" s="68"/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0</v>
      </c>
      <c r="X118" s="17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/>
      <c r="AK118"/>
      <c r="AL118"/>
      <c r="AM118"/>
      <c r="AN118"/>
      <c r="AO118"/>
    </row>
    <row r="119" spans="1:41" s="46" customFormat="1" hidden="1" outlineLevel="2" x14ac:dyDescent="0.35">
      <c r="A119" s="14" t="s">
        <v>304</v>
      </c>
      <c r="B119" s="37" t="s">
        <v>65</v>
      </c>
      <c r="C119" s="67">
        <v>1</v>
      </c>
      <c r="D119" s="16">
        <v>1044090.3177627308</v>
      </c>
      <c r="E119" s="68"/>
      <c r="F119" s="17">
        <v>1044090.3177627308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/>
      <c r="AK119"/>
      <c r="AL119"/>
      <c r="AM119"/>
      <c r="AN119"/>
      <c r="AO119"/>
    </row>
    <row r="120" spans="1:41" s="46" customFormat="1" hidden="1" outlineLevel="2" x14ac:dyDescent="0.35">
      <c r="A120" s="14" t="s">
        <v>305</v>
      </c>
      <c r="B120" s="37" t="s">
        <v>66</v>
      </c>
      <c r="C120" s="67">
        <v>0</v>
      </c>
      <c r="D120" s="16">
        <v>0</v>
      </c>
      <c r="E120" s="68"/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17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/>
      <c r="AK120"/>
      <c r="AL120"/>
      <c r="AM120"/>
      <c r="AN120"/>
      <c r="AO120"/>
    </row>
    <row r="121" spans="1:41" s="46" customFormat="1" hidden="1" outlineLevel="2" x14ac:dyDescent="0.35">
      <c r="A121" s="14" t="s">
        <v>306</v>
      </c>
      <c r="B121" s="37" t="s">
        <v>67</v>
      </c>
      <c r="C121" s="67">
        <v>0</v>
      </c>
      <c r="D121" s="16">
        <v>0</v>
      </c>
      <c r="E121" s="68"/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  <c r="W121" s="17">
        <v>0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  <c r="AJ121"/>
      <c r="AK121"/>
      <c r="AL121"/>
      <c r="AM121"/>
      <c r="AN121"/>
      <c r="AO121"/>
    </row>
    <row r="122" spans="1:41" s="46" customFormat="1" hidden="1" outlineLevel="2" x14ac:dyDescent="0.35">
      <c r="A122" s="14" t="s">
        <v>307</v>
      </c>
      <c r="B122" s="37" t="s">
        <v>68</v>
      </c>
      <c r="C122" s="67">
        <v>0</v>
      </c>
      <c r="D122" s="16">
        <v>0</v>
      </c>
      <c r="E122" s="68"/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/>
      <c r="AK122"/>
      <c r="AL122"/>
      <c r="AM122"/>
      <c r="AN122"/>
      <c r="AO122"/>
    </row>
    <row r="123" spans="1:41" s="46" customFormat="1" hidden="1" outlineLevel="2" x14ac:dyDescent="0.35">
      <c r="A123" s="14" t="s">
        <v>308</v>
      </c>
      <c r="B123" s="37" t="s">
        <v>69</v>
      </c>
      <c r="C123" s="67">
        <v>1</v>
      </c>
      <c r="D123" s="16">
        <v>1044090.3177627308</v>
      </c>
      <c r="E123" s="68"/>
      <c r="F123" s="17">
        <v>1044090.3177627308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0</v>
      </c>
      <c r="X123" s="17">
        <v>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  <c r="AJ123"/>
      <c r="AK123"/>
      <c r="AL123"/>
      <c r="AM123"/>
      <c r="AN123"/>
      <c r="AO123"/>
    </row>
    <row r="124" spans="1:41" s="46" customFormat="1" hidden="1" outlineLevel="2" x14ac:dyDescent="0.35">
      <c r="A124" s="14" t="s">
        <v>309</v>
      </c>
      <c r="B124" s="37" t="s">
        <v>70</v>
      </c>
      <c r="C124" s="67">
        <v>0</v>
      </c>
      <c r="D124" s="16">
        <v>0</v>
      </c>
      <c r="E124" s="68"/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/>
      <c r="AK124"/>
      <c r="AL124"/>
      <c r="AM124"/>
      <c r="AN124"/>
      <c r="AO124"/>
    </row>
    <row r="125" spans="1:41" s="46" customFormat="1" hidden="1" outlineLevel="2" x14ac:dyDescent="0.35">
      <c r="A125" s="14" t="s">
        <v>310</v>
      </c>
      <c r="B125" s="37" t="s">
        <v>71</v>
      </c>
      <c r="C125" s="67">
        <v>1</v>
      </c>
      <c r="D125" s="16">
        <v>1044090.3177627308</v>
      </c>
      <c r="E125" s="68"/>
      <c r="F125" s="17">
        <v>1044090.3177627308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7">
        <v>0</v>
      </c>
      <c r="X125" s="17">
        <v>0</v>
      </c>
      <c r="Y125" s="17">
        <v>0</v>
      </c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  <c r="AJ125"/>
      <c r="AK125"/>
      <c r="AL125"/>
      <c r="AM125"/>
      <c r="AN125"/>
      <c r="AO125"/>
    </row>
    <row r="126" spans="1:41" s="46" customFormat="1" hidden="1" outlineLevel="2" x14ac:dyDescent="0.35">
      <c r="A126" s="14" t="s">
        <v>311</v>
      </c>
      <c r="B126" s="37" t="s">
        <v>72</v>
      </c>
      <c r="C126" s="67">
        <v>0</v>
      </c>
      <c r="D126" s="16">
        <v>0</v>
      </c>
      <c r="E126" s="68"/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/>
      <c r="AK126"/>
      <c r="AL126"/>
      <c r="AM126"/>
      <c r="AN126"/>
      <c r="AO126"/>
    </row>
    <row r="127" spans="1:41" s="46" customFormat="1" hidden="1" outlineLevel="2" x14ac:dyDescent="0.35">
      <c r="A127" s="14" t="s">
        <v>312</v>
      </c>
      <c r="B127" s="37" t="s">
        <v>73</v>
      </c>
      <c r="C127" s="67">
        <v>0</v>
      </c>
      <c r="D127" s="16">
        <v>0</v>
      </c>
      <c r="E127" s="68"/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  <c r="AJ127"/>
      <c r="AK127"/>
      <c r="AL127"/>
      <c r="AM127"/>
      <c r="AN127"/>
      <c r="AO127"/>
    </row>
    <row r="128" spans="1:41" s="46" customFormat="1" hidden="1" outlineLevel="2" x14ac:dyDescent="0.35">
      <c r="A128" s="14" t="s">
        <v>313</v>
      </c>
      <c r="B128" s="37" t="s">
        <v>74</v>
      </c>
      <c r="C128" s="67">
        <v>1</v>
      </c>
      <c r="D128" s="16">
        <v>1044090.3177627308</v>
      </c>
      <c r="E128" s="68"/>
      <c r="F128" s="17">
        <v>1044090.3177627308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17">
        <v>0</v>
      </c>
      <c r="X128" s="17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/>
      <c r="AK128"/>
      <c r="AL128"/>
      <c r="AM128"/>
      <c r="AN128"/>
      <c r="AO128"/>
    </row>
    <row r="129" spans="1:41" s="46" customFormat="1" hidden="1" outlineLevel="2" x14ac:dyDescent="0.35">
      <c r="A129" s="14" t="s">
        <v>314</v>
      </c>
      <c r="B129" s="37" t="s">
        <v>75</v>
      </c>
      <c r="C129" s="67">
        <v>0</v>
      </c>
      <c r="D129" s="16">
        <v>0</v>
      </c>
      <c r="E129" s="68"/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7">
        <v>0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  <c r="AJ129"/>
      <c r="AK129"/>
      <c r="AL129"/>
      <c r="AM129"/>
      <c r="AN129"/>
      <c r="AO129"/>
    </row>
    <row r="130" spans="1:41" s="46" customFormat="1" hidden="1" outlineLevel="2" x14ac:dyDescent="0.35">
      <c r="A130" s="14" t="s">
        <v>315</v>
      </c>
      <c r="B130" s="37" t="s">
        <v>76</v>
      </c>
      <c r="C130" s="67">
        <v>0</v>
      </c>
      <c r="D130" s="16">
        <v>0</v>
      </c>
      <c r="E130" s="68"/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17">
        <v>0</v>
      </c>
      <c r="X130" s="17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/>
      <c r="AK130"/>
      <c r="AL130"/>
      <c r="AM130"/>
      <c r="AN130"/>
      <c r="AO130"/>
    </row>
    <row r="131" spans="1:41" s="46" customFormat="1" hidden="1" outlineLevel="2" x14ac:dyDescent="0.35">
      <c r="A131" s="14" t="s">
        <v>316</v>
      </c>
      <c r="B131" s="37" t="s">
        <v>77</v>
      </c>
      <c r="C131" s="67">
        <v>0</v>
      </c>
      <c r="D131" s="16">
        <v>0</v>
      </c>
      <c r="E131" s="68"/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7">
        <v>0</v>
      </c>
      <c r="X131" s="17">
        <v>0</v>
      </c>
      <c r="Y131" s="17">
        <v>0</v>
      </c>
      <c r="Z131" s="17">
        <v>0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  <c r="AJ131"/>
      <c r="AK131"/>
      <c r="AL131"/>
      <c r="AM131"/>
      <c r="AN131"/>
      <c r="AO131"/>
    </row>
    <row r="132" spans="1:41" s="46" customFormat="1" hidden="1" outlineLevel="2" x14ac:dyDescent="0.35">
      <c r="A132" s="14" t="s">
        <v>317</v>
      </c>
      <c r="B132" s="37" t="s">
        <v>78</v>
      </c>
      <c r="C132" s="67">
        <v>0</v>
      </c>
      <c r="D132" s="16">
        <v>0</v>
      </c>
      <c r="E132" s="68"/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7">
        <v>0</v>
      </c>
      <c r="X132" s="17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/>
      <c r="AK132"/>
      <c r="AL132"/>
      <c r="AM132"/>
      <c r="AN132"/>
      <c r="AO132"/>
    </row>
    <row r="133" spans="1:41" s="46" customFormat="1" hidden="1" outlineLevel="2" x14ac:dyDescent="0.35">
      <c r="A133" s="14" t="s">
        <v>318</v>
      </c>
      <c r="B133" s="37" t="s">
        <v>79</v>
      </c>
      <c r="C133" s="67">
        <v>1</v>
      </c>
      <c r="D133" s="16">
        <v>1044090.3177627308</v>
      </c>
      <c r="E133" s="68"/>
      <c r="F133" s="17">
        <v>1044090.3177627308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17">
        <v>0</v>
      </c>
      <c r="X133" s="17">
        <v>0</v>
      </c>
      <c r="Y133" s="17">
        <v>0</v>
      </c>
      <c r="Z133" s="17">
        <v>0</v>
      </c>
      <c r="AA133" s="17">
        <v>0</v>
      </c>
      <c r="AB133" s="17">
        <v>0</v>
      </c>
      <c r="AC133" s="17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  <c r="AJ133"/>
      <c r="AK133"/>
      <c r="AL133"/>
      <c r="AM133"/>
      <c r="AN133"/>
      <c r="AO133"/>
    </row>
    <row r="134" spans="1:41" s="46" customFormat="1" hidden="1" outlineLevel="2" x14ac:dyDescent="0.35">
      <c r="A134" s="14" t="s">
        <v>319</v>
      </c>
      <c r="B134" s="37" t="s">
        <v>80</v>
      </c>
      <c r="C134" s="67">
        <v>0</v>
      </c>
      <c r="D134" s="16">
        <v>0</v>
      </c>
      <c r="E134" s="68"/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v>0</v>
      </c>
      <c r="U134" s="17">
        <v>0</v>
      </c>
      <c r="V134" s="17">
        <v>0</v>
      </c>
      <c r="W134" s="17">
        <v>0</v>
      </c>
      <c r="X134" s="17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0</v>
      </c>
      <c r="AJ134"/>
      <c r="AK134"/>
      <c r="AL134"/>
      <c r="AM134"/>
      <c r="AN134"/>
      <c r="AO134"/>
    </row>
    <row r="135" spans="1:41" s="46" customFormat="1" hidden="1" outlineLevel="2" x14ac:dyDescent="0.35">
      <c r="A135" s="14" t="s">
        <v>320</v>
      </c>
      <c r="B135" s="37" t="s">
        <v>81</v>
      </c>
      <c r="C135" s="67">
        <v>0</v>
      </c>
      <c r="D135" s="16">
        <v>0</v>
      </c>
      <c r="E135" s="68"/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0</v>
      </c>
      <c r="W135" s="17">
        <v>0</v>
      </c>
      <c r="X135" s="17">
        <v>0</v>
      </c>
      <c r="Y135" s="17">
        <v>0</v>
      </c>
      <c r="Z135" s="17">
        <v>0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0</v>
      </c>
      <c r="AI135" s="17">
        <v>0</v>
      </c>
      <c r="AJ135"/>
      <c r="AK135"/>
      <c r="AL135"/>
      <c r="AM135"/>
      <c r="AN135"/>
      <c r="AO135"/>
    </row>
    <row r="136" spans="1:41" s="46" customFormat="1" hidden="1" outlineLevel="1" collapsed="1" x14ac:dyDescent="0.35">
      <c r="A136" s="24" t="s">
        <v>321</v>
      </c>
      <c r="B136" s="25" t="s">
        <v>85</v>
      </c>
      <c r="C136" s="59">
        <v>1</v>
      </c>
      <c r="D136" s="26">
        <v>1119116.9034943702</v>
      </c>
      <c r="E136" s="58"/>
      <c r="F136" s="26">
        <v>0</v>
      </c>
      <c r="G136" s="26">
        <v>1119116.9034943702</v>
      </c>
      <c r="H136" s="26">
        <v>0</v>
      </c>
      <c r="I136" s="26">
        <v>0</v>
      </c>
      <c r="J136" s="26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  <c r="T136" s="26">
        <v>0</v>
      </c>
      <c r="U136" s="26">
        <v>0</v>
      </c>
      <c r="V136" s="26">
        <v>0</v>
      </c>
      <c r="W136" s="26">
        <v>0</v>
      </c>
      <c r="X136" s="26">
        <v>0</v>
      </c>
      <c r="Y136" s="26">
        <v>0</v>
      </c>
      <c r="Z136" s="26">
        <v>0</v>
      </c>
      <c r="AA136" s="26">
        <v>0</v>
      </c>
      <c r="AB136" s="26">
        <v>0</v>
      </c>
      <c r="AC136" s="26">
        <v>0</v>
      </c>
      <c r="AD136" s="26">
        <v>0</v>
      </c>
      <c r="AE136" s="26">
        <v>0</v>
      </c>
      <c r="AF136" s="26">
        <v>0</v>
      </c>
      <c r="AG136" s="26">
        <v>0</v>
      </c>
      <c r="AH136" s="26">
        <v>0</v>
      </c>
      <c r="AI136" s="26">
        <v>0</v>
      </c>
      <c r="AJ136"/>
      <c r="AK136"/>
      <c r="AL136"/>
      <c r="AM136"/>
      <c r="AN136"/>
      <c r="AO136"/>
    </row>
    <row r="137" spans="1:41" s="46" customFormat="1" hidden="1" outlineLevel="2" x14ac:dyDescent="0.35">
      <c r="A137" s="14" t="s">
        <v>322</v>
      </c>
      <c r="B137" s="37" t="s">
        <v>52</v>
      </c>
      <c r="C137" s="67">
        <v>0</v>
      </c>
      <c r="D137" s="16">
        <v>0</v>
      </c>
      <c r="E137" s="68"/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17">
        <v>0</v>
      </c>
      <c r="X137" s="17">
        <v>0</v>
      </c>
      <c r="Y137" s="17">
        <v>0</v>
      </c>
      <c r="Z137" s="17">
        <v>0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  <c r="AJ137"/>
      <c r="AK137"/>
      <c r="AL137"/>
      <c r="AM137"/>
      <c r="AN137"/>
      <c r="AO137"/>
    </row>
    <row r="138" spans="1:41" s="46" customFormat="1" hidden="1" outlineLevel="2" x14ac:dyDescent="0.35">
      <c r="A138" s="14" t="s">
        <v>323</v>
      </c>
      <c r="B138" s="37" t="s">
        <v>53</v>
      </c>
      <c r="C138" s="67">
        <v>0</v>
      </c>
      <c r="D138" s="16">
        <v>0</v>
      </c>
      <c r="E138" s="68"/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7">
        <v>0</v>
      </c>
      <c r="W138" s="17">
        <v>0</v>
      </c>
      <c r="X138" s="17">
        <v>0</v>
      </c>
      <c r="Y138" s="17">
        <v>0</v>
      </c>
      <c r="Z138" s="17">
        <v>0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  <c r="AJ138"/>
      <c r="AK138"/>
      <c r="AL138"/>
      <c r="AM138"/>
      <c r="AN138"/>
      <c r="AO138"/>
    </row>
    <row r="139" spans="1:41" s="46" customFormat="1" hidden="1" outlineLevel="2" x14ac:dyDescent="0.35">
      <c r="A139" s="14" t="s">
        <v>324</v>
      </c>
      <c r="B139" s="37" t="s">
        <v>54</v>
      </c>
      <c r="C139" s="67">
        <v>0</v>
      </c>
      <c r="D139" s="16">
        <v>0</v>
      </c>
      <c r="E139" s="68"/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7">
        <v>0</v>
      </c>
      <c r="W139" s="17">
        <v>0</v>
      </c>
      <c r="X139" s="17">
        <v>0</v>
      </c>
      <c r="Y139" s="17">
        <v>0</v>
      </c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  <c r="AJ139"/>
      <c r="AK139"/>
      <c r="AL139"/>
      <c r="AM139"/>
      <c r="AN139"/>
      <c r="AO139"/>
    </row>
    <row r="140" spans="1:41" s="46" customFormat="1" hidden="1" outlineLevel="2" x14ac:dyDescent="0.35">
      <c r="A140" s="14" t="s">
        <v>325</v>
      </c>
      <c r="B140" s="37" t="s">
        <v>55</v>
      </c>
      <c r="C140" s="67">
        <v>0</v>
      </c>
      <c r="D140" s="16">
        <v>0</v>
      </c>
      <c r="E140" s="68"/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7">
        <v>0</v>
      </c>
      <c r="W140" s="17">
        <v>0</v>
      </c>
      <c r="X140" s="17">
        <v>0</v>
      </c>
      <c r="Y140" s="17">
        <v>0</v>
      </c>
      <c r="Z140" s="17">
        <v>0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  <c r="AJ140"/>
      <c r="AK140"/>
      <c r="AL140"/>
      <c r="AM140"/>
      <c r="AN140"/>
      <c r="AO140"/>
    </row>
    <row r="141" spans="1:41" s="46" customFormat="1" hidden="1" outlineLevel="2" x14ac:dyDescent="0.35">
      <c r="A141" s="14" t="s">
        <v>326</v>
      </c>
      <c r="B141" s="37" t="s">
        <v>56</v>
      </c>
      <c r="C141" s="67">
        <v>0</v>
      </c>
      <c r="D141" s="16">
        <v>0</v>
      </c>
      <c r="E141" s="68"/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7">
        <v>0</v>
      </c>
      <c r="W141" s="17">
        <v>0</v>
      </c>
      <c r="X141" s="17">
        <v>0</v>
      </c>
      <c r="Y141" s="17">
        <v>0</v>
      </c>
      <c r="Z141" s="17">
        <v>0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  <c r="AJ141"/>
      <c r="AK141"/>
      <c r="AL141"/>
      <c r="AM141"/>
      <c r="AN141"/>
      <c r="AO141"/>
    </row>
    <row r="142" spans="1:41" s="46" customFormat="1" hidden="1" outlineLevel="2" x14ac:dyDescent="0.35">
      <c r="A142" s="14" t="s">
        <v>327</v>
      </c>
      <c r="B142" s="37" t="s">
        <v>57</v>
      </c>
      <c r="C142" s="67">
        <v>0</v>
      </c>
      <c r="D142" s="16">
        <v>0</v>
      </c>
      <c r="E142" s="68"/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7">
        <v>0</v>
      </c>
      <c r="W142" s="17">
        <v>0</v>
      </c>
      <c r="X142" s="17">
        <v>0</v>
      </c>
      <c r="Y142" s="17">
        <v>0</v>
      </c>
      <c r="Z142" s="17">
        <v>0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0</v>
      </c>
      <c r="AJ142"/>
      <c r="AK142"/>
      <c r="AL142"/>
      <c r="AM142"/>
      <c r="AN142"/>
      <c r="AO142"/>
    </row>
    <row r="143" spans="1:41" s="46" customFormat="1" hidden="1" outlineLevel="2" x14ac:dyDescent="0.35">
      <c r="A143" s="14" t="s">
        <v>328</v>
      </c>
      <c r="B143" s="37" t="s">
        <v>58</v>
      </c>
      <c r="C143" s="67">
        <v>0</v>
      </c>
      <c r="D143" s="16">
        <v>0</v>
      </c>
      <c r="E143" s="68"/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7">
        <v>0</v>
      </c>
      <c r="W143" s="17">
        <v>0</v>
      </c>
      <c r="X143" s="17">
        <v>0</v>
      </c>
      <c r="Y143" s="17">
        <v>0</v>
      </c>
      <c r="Z143" s="17">
        <v>0</v>
      </c>
      <c r="AA143" s="17">
        <v>0</v>
      </c>
      <c r="AB143" s="17">
        <v>0</v>
      </c>
      <c r="AC143" s="17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  <c r="AJ143"/>
      <c r="AK143"/>
      <c r="AL143"/>
      <c r="AM143"/>
      <c r="AN143"/>
      <c r="AO143"/>
    </row>
    <row r="144" spans="1:41" s="46" customFormat="1" hidden="1" outlineLevel="2" x14ac:dyDescent="0.35">
      <c r="A144" s="14" t="s">
        <v>329</v>
      </c>
      <c r="B144" s="37" t="s">
        <v>59</v>
      </c>
      <c r="C144" s="67">
        <v>0</v>
      </c>
      <c r="D144" s="16">
        <v>0</v>
      </c>
      <c r="E144" s="68"/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17">
        <v>0</v>
      </c>
      <c r="X144" s="17">
        <v>0</v>
      </c>
      <c r="Y144" s="17">
        <v>0</v>
      </c>
      <c r="Z144" s="17">
        <v>0</v>
      </c>
      <c r="AA144" s="17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  <c r="AJ144"/>
      <c r="AK144"/>
      <c r="AL144"/>
      <c r="AM144"/>
      <c r="AN144"/>
      <c r="AO144"/>
    </row>
    <row r="145" spans="1:41" s="46" customFormat="1" hidden="1" outlineLevel="2" x14ac:dyDescent="0.35">
      <c r="A145" s="14" t="s">
        <v>330</v>
      </c>
      <c r="B145" s="37" t="s">
        <v>60</v>
      </c>
      <c r="C145" s="67">
        <v>1</v>
      </c>
      <c r="D145" s="16">
        <v>1119116.9034943702</v>
      </c>
      <c r="E145" s="68"/>
      <c r="F145" s="17">
        <v>0</v>
      </c>
      <c r="G145" s="17">
        <v>1119116.9034943702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7">
        <v>0</v>
      </c>
      <c r="W145" s="17">
        <v>0</v>
      </c>
      <c r="X145" s="17">
        <v>0</v>
      </c>
      <c r="Y145" s="17">
        <v>0</v>
      </c>
      <c r="Z145" s="17">
        <v>0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/>
      <c r="AK145"/>
      <c r="AL145"/>
      <c r="AM145"/>
      <c r="AN145"/>
      <c r="AO145"/>
    </row>
    <row r="146" spans="1:41" s="46" customFormat="1" hidden="1" outlineLevel="2" x14ac:dyDescent="0.35">
      <c r="A146" s="14" t="s">
        <v>331</v>
      </c>
      <c r="B146" s="37" t="s">
        <v>61</v>
      </c>
      <c r="C146" s="67">
        <v>0</v>
      </c>
      <c r="D146" s="16">
        <v>0</v>
      </c>
      <c r="E146" s="68"/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7">
        <v>0</v>
      </c>
      <c r="W146" s="17">
        <v>0</v>
      </c>
      <c r="X146" s="17">
        <v>0</v>
      </c>
      <c r="Y146" s="17">
        <v>0</v>
      </c>
      <c r="Z146" s="17">
        <v>0</v>
      </c>
      <c r="AA146" s="17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/>
      <c r="AK146"/>
      <c r="AL146"/>
      <c r="AM146"/>
      <c r="AN146"/>
      <c r="AO146"/>
    </row>
    <row r="147" spans="1:41" s="46" customFormat="1" hidden="1" outlineLevel="2" x14ac:dyDescent="0.35">
      <c r="A147" s="14" t="s">
        <v>332</v>
      </c>
      <c r="B147" s="37" t="s">
        <v>62</v>
      </c>
      <c r="C147" s="67">
        <v>0</v>
      </c>
      <c r="D147" s="16">
        <v>0</v>
      </c>
      <c r="E147" s="68"/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17">
        <v>0</v>
      </c>
      <c r="W147" s="17">
        <v>0</v>
      </c>
      <c r="X147" s="17">
        <v>0</v>
      </c>
      <c r="Y147" s="17">
        <v>0</v>
      </c>
      <c r="Z147" s="17">
        <v>0</v>
      </c>
      <c r="AA147" s="17">
        <v>0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  <c r="AJ147"/>
      <c r="AK147"/>
      <c r="AL147"/>
      <c r="AM147"/>
      <c r="AN147"/>
      <c r="AO147"/>
    </row>
    <row r="148" spans="1:41" s="46" customFormat="1" hidden="1" outlineLevel="2" x14ac:dyDescent="0.35">
      <c r="A148" s="14" t="s">
        <v>333</v>
      </c>
      <c r="B148" s="37" t="s">
        <v>63</v>
      </c>
      <c r="C148" s="67">
        <v>0</v>
      </c>
      <c r="D148" s="16">
        <v>0</v>
      </c>
      <c r="E148" s="68"/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0</v>
      </c>
      <c r="W148" s="17">
        <v>0</v>
      </c>
      <c r="X148" s="17">
        <v>0</v>
      </c>
      <c r="Y148" s="17">
        <v>0</v>
      </c>
      <c r="Z148" s="17">
        <v>0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  <c r="AJ148"/>
      <c r="AK148"/>
      <c r="AL148"/>
      <c r="AM148"/>
      <c r="AN148"/>
      <c r="AO148"/>
    </row>
    <row r="149" spans="1:41" s="46" customFormat="1" hidden="1" outlineLevel="2" x14ac:dyDescent="0.35">
      <c r="A149" s="14" t="s">
        <v>334</v>
      </c>
      <c r="B149" s="37" t="s">
        <v>64</v>
      </c>
      <c r="C149" s="67">
        <v>0</v>
      </c>
      <c r="D149" s="16">
        <v>0</v>
      </c>
      <c r="E149" s="68"/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17">
        <v>0</v>
      </c>
      <c r="X149" s="17">
        <v>0</v>
      </c>
      <c r="Y149" s="17">
        <v>0</v>
      </c>
      <c r="Z149" s="17">
        <v>0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/>
      <c r="AK149"/>
      <c r="AL149"/>
      <c r="AM149"/>
      <c r="AN149"/>
      <c r="AO149"/>
    </row>
    <row r="150" spans="1:41" s="46" customFormat="1" hidden="1" outlineLevel="2" x14ac:dyDescent="0.35">
      <c r="A150" s="14" t="s">
        <v>335</v>
      </c>
      <c r="B150" s="37" t="s">
        <v>65</v>
      </c>
      <c r="C150" s="67">
        <v>0</v>
      </c>
      <c r="D150" s="16">
        <v>0</v>
      </c>
      <c r="E150" s="68"/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7">
        <v>0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/>
      <c r="AK150"/>
      <c r="AL150"/>
      <c r="AM150"/>
      <c r="AN150"/>
      <c r="AO150"/>
    </row>
    <row r="151" spans="1:41" s="46" customFormat="1" hidden="1" outlineLevel="2" x14ac:dyDescent="0.35">
      <c r="A151" s="14" t="s">
        <v>336</v>
      </c>
      <c r="B151" s="37" t="s">
        <v>66</v>
      </c>
      <c r="C151" s="67">
        <v>0</v>
      </c>
      <c r="D151" s="16">
        <v>0</v>
      </c>
      <c r="E151" s="68"/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0</v>
      </c>
      <c r="W151" s="17">
        <v>0</v>
      </c>
      <c r="X151" s="17">
        <v>0</v>
      </c>
      <c r="Y151" s="17">
        <v>0</v>
      </c>
      <c r="Z151" s="17">
        <v>0</v>
      </c>
      <c r="AA151" s="17">
        <v>0</v>
      </c>
      <c r="AB151" s="17">
        <v>0</v>
      </c>
      <c r="AC151" s="17">
        <v>0</v>
      </c>
      <c r="AD151" s="17">
        <v>0</v>
      </c>
      <c r="AE151" s="17">
        <v>0</v>
      </c>
      <c r="AF151" s="17">
        <v>0</v>
      </c>
      <c r="AG151" s="17">
        <v>0</v>
      </c>
      <c r="AH151" s="17">
        <v>0</v>
      </c>
      <c r="AI151" s="17">
        <v>0</v>
      </c>
      <c r="AJ151"/>
      <c r="AK151"/>
      <c r="AL151"/>
      <c r="AM151"/>
      <c r="AN151"/>
      <c r="AO151"/>
    </row>
    <row r="152" spans="1:41" s="46" customFormat="1" hidden="1" outlineLevel="2" x14ac:dyDescent="0.35">
      <c r="A152" s="14" t="s">
        <v>337</v>
      </c>
      <c r="B152" s="37" t="s">
        <v>67</v>
      </c>
      <c r="C152" s="67">
        <v>0</v>
      </c>
      <c r="D152" s="16">
        <v>0</v>
      </c>
      <c r="E152" s="68"/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0</v>
      </c>
      <c r="W152" s="17">
        <v>0</v>
      </c>
      <c r="X152" s="17">
        <v>0</v>
      </c>
      <c r="Y152" s="17">
        <v>0</v>
      </c>
      <c r="Z152" s="17">
        <v>0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  <c r="AJ152"/>
      <c r="AK152"/>
      <c r="AL152"/>
      <c r="AM152"/>
      <c r="AN152"/>
      <c r="AO152"/>
    </row>
    <row r="153" spans="1:41" s="46" customFormat="1" hidden="1" outlineLevel="2" x14ac:dyDescent="0.35">
      <c r="A153" s="14" t="s">
        <v>338</v>
      </c>
      <c r="B153" s="37" t="s">
        <v>68</v>
      </c>
      <c r="C153" s="67">
        <v>0</v>
      </c>
      <c r="D153" s="16">
        <v>0</v>
      </c>
      <c r="E153" s="68"/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7">
        <v>0</v>
      </c>
      <c r="X153" s="17">
        <v>0</v>
      </c>
      <c r="Y153" s="17">
        <v>0</v>
      </c>
      <c r="Z153" s="17">
        <v>0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  <c r="AJ153"/>
      <c r="AK153"/>
      <c r="AL153"/>
      <c r="AM153"/>
      <c r="AN153"/>
      <c r="AO153"/>
    </row>
    <row r="154" spans="1:41" s="46" customFormat="1" hidden="1" outlineLevel="2" x14ac:dyDescent="0.35">
      <c r="A154" s="14" t="s">
        <v>339</v>
      </c>
      <c r="B154" s="37" t="s">
        <v>69</v>
      </c>
      <c r="C154" s="67">
        <v>0</v>
      </c>
      <c r="D154" s="16">
        <v>0</v>
      </c>
      <c r="E154" s="68"/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0</v>
      </c>
      <c r="W154" s="17">
        <v>0</v>
      </c>
      <c r="X154" s="17">
        <v>0</v>
      </c>
      <c r="Y154" s="17">
        <v>0</v>
      </c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/>
      <c r="AK154"/>
      <c r="AL154"/>
      <c r="AM154"/>
      <c r="AN154"/>
      <c r="AO154"/>
    </row>
    <row r="155" spans="1:41" s="46" customFormat="1" hidden="1" outlineLevel="2" x14ac:dyDescent="0.35">
      <c r="A155" s="14" t="s">
        <v>340</v>
      </c>
      <c r="B155" s="37" t="s">
        <v>70</v>
      </c>
      <c r="C155" s="67">
        <v>0</v>
      </c>
      <c r="D155" s="16">
        <v>0</v>
      </c>
      <c r="E155" s="68"/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7">
        <v>0</v>
      </c>
      <c r="W155" s="17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/>
      <c r="AK155"/>
      <c r="AL155"/>
      <c r="AM155"/>
      <c r="AN155"/>
      <c r="AO155"/>
    </row>
    <row r="156" spans="1:41" s="46" customFormat="1" hidden="1" outlineLevel="2" x14ac:dyDescent="0.35">
      <c r="A156" s="14" t="s">
        <v>341</v>
      </c>
      <c r="B156" s="37" t="s">
        <v>71</v>
      </c>
      <c r="C156" s="67">
        <v>0</v>
      </c>
      <c r="D156" s="16">
        <v>0</v>
      </c>
      <c r="E156" s="68"/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7">
        <v>0</v>
      </c>
      <c r="W156" s="17">
        <v>0</v>
      </c>
      <c r="X156" s="17">
        <v>0</v>
      </c>
      <c r="Y156" s="17">
        <v>0</v>
      </c>
      <c r="Z156" s="17">
        <v>0</v>
      </c>
      <c r="AA156" s="17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  <c r="AJ156"/>
      <c r="AK156"/>
      <c r="AL156"/>
      <c r="AM156"/>
      <c r="AN156"/>
      <c r="AO156"/>
    </row>
    <row r="157" spans="1:41" s="46" customFormat="1" hidden="1" outlineLevel="2" x14ac:dyDescent="0.35">
      <c r="A157" s="14" t="s">
        <v>342</v>
      </c>
      <c r="B157" s="37" t="s">
        <v>72</v>
      </c>
      <c r="C157" s="67">
        <v>0</v>
      </c>
      <c r="D157" s="16">
        <v>0</v>
      </c>
      <c r="E157" s="68"/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v>0</v>
      </c>
      <c r="W157" s="17">
        <v>0</v>
      </c>
      <c r="X157" s="17">
        <v>0</v>
      </c>
      <c r="Y157" s="17">
        <v>0</v>
      </c>
      <c r="Z157" s="17">
        <v>0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0</v>
      </c>
      <c r="AJ157"/>
      <c r="AK157"/>
      <c r="AL157"/>
      <c r="AM157"/>
      <c r="AN157"/>
      <c r="AO157"/>
    </row>
    <row r="158" spans="1:41" s="46" customFormat="1" hidden="1" outlineLevel="2" x14ac:dyDescent="0.35">
      <c r="A158" s="14" t="s">
        <v>343</v>
      </c>
      <c r="B158" s="37" t="s">
        <v>73</v>
      </c>
      <c r="C158" s="67">
        <v>0</v>
      </c>
      <c r="D158" s="16">
        <v>0</v>
      </c>
      <c r="E158" s="68"/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17">
        <v>0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  <c r="AJ158"/>
      <c r="AK158"/>
      <c r="AL158"/>
      <c r="AM158"/>
      <c r="AN158"/>
      <c r="AO158"/>
    </row>
    <row r="159" spans="1:41" s="46" customFormat="1" hidden="1" outlineLevel="2" x14ac:dyDescent="0.35">
      <c r="A159" s="14" t="s">
        <v>344</v>
      </c>
      <c r="B159" s="37" t="s">
        <v>74</v>
      </c>
      <c r="C159" s="67">
        <v>0</v>
      </c>
      <c r="D159" s="16">
        <v>0</v>
      </c>
      <c r="E159" s="68"/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7">
        <v>0</v>
      </c>
      <c r="W159" s="17">
        <v>0</v>
      </c>
      <c r="X159" s="17">
        <v>0</v>
      </c>
      <c r="Y159" s="17">
        <v>0</v>
      </c>
      <c r="Z159" s="17">
        <v>0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/>
      <c r="AK159"/>
      <c r="AL159"/>
      <c r="AM159"/>
      <c r="AN159"/>
      <c r="AO159"/>
    </row>
    <row r="160" spans="1:41" s="46" customFormat="1" hidden="1" outlineLevel="2" x14ac:dyDescent="0.35">
      <c r="A160" s="14" t="s">
        <v>345</v>
      </c>
      <c r="B160" s="37" t="s">
        <v>75</v>
      </c>
      <c r="C160" s="67">
        <v>0</v>
      </c>
      <c r="D160" s="16">
        <v>0</v>
      </c>
      <c r="E160" s="68"/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  <c r="AJ160"/>
      <c r="AK160"/>
      <c r="AL160"/>
      <c r="AM160"/>
      <c r="AN160"/>
      <c r="AO160"/>
    </row>
    <row r="161" spans="1:41" s="46" customFormat="1" hidden="1" outlineLevel="2" x14ac:dyDescent="0.35">
      <c r="A161" s="14" t="s">
        <v>346</v>
      </c>
      <c r="B161" s="37" t="s">
        <v>76</v>
      </c>
      <c r="C161" s="67">
        <v>0</v>
      </c>
      <c r="D161" s="16">
        <v>0</v>
      </c>
      <c r="E161" s="68"/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  <c r="W161" s="17">
        <v>0</v>
      </c>
      <c r="X161" s="17">
        <v>0</v>
      </c>
      <c r="Y161" s="17">
        <v>0</v>
      </c>
      <c r="Z161" s="17">
        <v>0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/>
      <c r="AK161"/>
      <c r="AL161"/>
      <c r="AM161"/>
      <c r="AN161"/>
      <c r="AO161"/>
    </row>
    <row r="162" spans="1:41" s="46" customFormat="1" hidden="1" outlineLevel="2" x14ac:dyDescent="0.35">
      <c r="A162" s="14" t="s">
        <v>347</v>
      </c>
      <c r="B162" s="37" t="s">
        <v>77</v>
      </c>
      <c r="C162" s="67">
        <v>0</v>
      </c>
      <c r="D162" s="16">
        <v>0</v>
      </c>
      <c r="E162" s="68"/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  <c r="W162" s="17">
        <v>0</v>
      </c>
      <c r="X162" s="17">
        <v>0</v>
      </c>
      <c r="Y162" s="17">
        <v>0</v>
      </c>
      <c r="Z162" s="17">
        <v>0</v>
      </c>
      <c r="AA162" s="17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/>
      <c r="AK162"/>
      <c r="AL162"/>
      <c r="AM162"/>
      <c r="AN162"/>
      <c r="AO162"/>
    </row>
    <row r="163" spans="1:41" s="46" customFormat="1" hidden="1" outlineLevel="2" x14ac:dyDescent="0.35">
      <c r="A163" s="14" t="s">
        <v>348</v>
      </c>
      <c r="B163" s="37" t="s">
        <v>78</v>
      </c>
      <c r="C163" s="67">
        <v>0</v>
      </c>
      <c r="D163" s="16">
        <v>0</v>
      </c>
      <c r="E163" s="68"/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0</v>
      </c>
      <c r="W163" s="17">
        <v>0</v>
      </c>
      <c r="X163" s="17">
        <v>0</v>
      </c>
      <c r="Y163" s="17">
        <v>0</v>
      </c>
      <c r="Z163" s="17">
        <v>0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  <c r="AJ163"/>
      <c r="AK163"/>
      <c r="AL163"/>
      <c r="AM163"/>
      <c r="AN163"/>
      <c r="AO163"/>
    </row>
    <row r="164" spans="1:41" s="46" customFormat="1" hidden="1" outlineLevel="2" x14ac:dyDescent="0.35">
      <c r="A164" s="14" t="s">
        <v>349</v>
      </c>
      <c r="B164" s="37" t="s">
        <v>79</v>
      </c>
      <c r="C164" s="67">
        <v>0</v>
      </c>
      <c r="D164" s="16">
        <v>0</v>
      </c>
      <c r="E164" s="68"/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/>
      <c r="AK164"/>
      <c r="AL164"/>
      <c r="AM164"/>
      <c r="AN164"/>
      <c r="AO164"/>
    </row>
    <row r="165" spans="1:41" s="46" customFormat="1" hidden="1" outlineLevel="2" x14ac:dyDescent="0.35">
      <c r="A165" s="14" t="s">
        <v>350</v>
      </c>
      <c r="B165" s="37" t="s">
        <v>80</v>
      </c>
      <c r="C165" s="67">
        <v>0</v>
      </c>
      <c r="D165" s="16">
        <v>0</v>
      </c>
      <c r="E165" s="68"/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0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/>
      <c r="AK165"/>
      <c r="AL165"/>
      <c r="AM165"/>
      <c r="AN165"/>
      <c r="AO165"/>
    </row>
    <row r="166" spans="1:41" s="46" customFormat="1" hidden="1" outlineLevel="2" x14ac:dyDescent="0.35">
      <c r="A166" s="14" t="s">
        <v>351</v>
      </c>
      <c r="B166" s="37" t="s">
        <v>81</v>
      </c>
      <c r="C166" s="67">
        <v>0</v>
      </c>
      <c r="D166" s="16">
        <v>0</v>
      </c>
      <c r="E166" s="68"/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7">
        <v>0</v>
      </c>
      <c r="X166" s="17">
        <v>0</v>
      </c>
      <c r="Y166" s="17">
        <v>0</v>
      </c>
      <c r="Z166" s="17">
        <v>0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  <c r="AJ166"/>
      <c r="AK166"/>
      <c r="AL166"/>
      <c r="AM166"/>
      <c r="AN166"/>
      <c r="AO166"/>
    </row>
    <row r="167" spans="1:41" s="44" customFormat="1" collapsed="1" x14ac:dyDescent="0.35">
      <c r="A167" s="55" t="s">
        <v>86</v>
      </c>
      <c r="B167" s="12" t="s">
        <v>87</v>
      </c>
      <c r="C167" s="45">
        <f>C173</f>
        <v>9490</v>
      </c>
      <c r="D167" s="13">
        <f>SUM(D168:D173)</f>
        <v>2223531.8081786288</v>
      </c>
      <c r="E167" s="69"/>
      <c r="F167" s="13">
        <f t="shared" ref="F167:AI167" si="6">SUM(F168:F173)</f>
        <v>0</v>
      </c>
      <c r="G167" s="13">
        <f t="shared" si="6"/>
        <v>0</v>
      </c>
      <c r="H167" s="13">
        <f t="shared" si="6"/>
        <v>555882.9520446572</v>
      </c>
      <c r="I167" s="13">
        <f t="shared" si="6"/>
        <v>555882.9520446572</v>
      </c>
      <c r="J167" s="13">
        <f t="shared" si="6"/>
        <v>555882.9520446572</v>
      </c>
      <c r="K167" s="13">
        <f t="shared" si="6"/>
        <v>555882.9520446572</v>
      </c>
      <c r="L167" s="13">
        <f t="shared" si="6"/>
        <v>0</v>
      </c>
      <c r="M167" s="13">
        <f t="shared" si="6"/>
        <v>0</v>
      </c>
      <c r="N167" s="13">
        <f t="shared" si="6"/>
        <v>0</v>
      </c>
      <c r="O167" s="13">
        <f t="shared" si="6"/>
        <v>0</v>
      </c>
      <c r="P167" s="13">
        <f t="shared" si="6"/>
        <v>0</v>
      </c>
      <c r="Q167" s="13">
        <f t="shared" si="6"/>
        <v>0</v>
      </c>
      <c r="R167" s="13">
        <f t="shared" si="6"/>
        <v>0</v>
      </c>
      <c r="S167" s="13">
        <f t="shared" si="6"/>
        <v>0</v>
      </c>
      <c r="T167" s="13">
        <f t="shared" si="6"/>
        <v>0</v>
      </c>
      <c r="U167" s="13">
        <f t="shared" si="6"/>
        <v>0</v>
      </c>
      <c r="V167" s="13">
        <f t="shared" si="6"/>
        <v>0</v>
      </c>
      <c r="W167" s="13">
        <f t="shared" si="6"/>
        <v>0</v>
      </c>
      <c r="X167" s="13">
        <f t="shared" si="6"/>
        <v>0</v>
      </c>
      <c r="Y167" s="13">
        <f t="shared" si="6"/>
        <v>0</v>
      </c>
      <c r="Z167" s="13">
        <f t="shared" si="6"/>
        <v>0</v>
      </c>
      <c r="AA167" s="13">
        <f t="shared" si="6"/>
        <v>0</v>
      </c>
      <c r="AB167" s="13">
        <f t="shared" si="6"/>
        <v>0</v>
      </c>
      <c r="AC167" s="13">
        <f t="shared" si="6"/>
        <v>0</v>
      </c>
      <c r="AD167" s="13">
        <f t="shared" si="6"/>
        <v>0</v>
      </c>
      <c r="AE167" s="13">
        <f t="shared" si="6"/>
        <v>0</v>
      </c>
      <c r="AF167" s="13">
        <f t="shared" si="6"/>
        <v>0</v>
      </c>
      <c r="AG167" s="13">
        <f t="shared" si="6"/>
        <v>0</v>
      </c>
      <c r="AH167" s="13">
        <f t="shared" si="6"/>
        <v>0</v>
      </c>
      <c r="AI167" s="13">
        <f t="shared" si="6"/>
        <v>0</v>
      </c>
      <c r="AJ167"/>
      <c r="AK167"/>
      <c r="AL167"/>
      <c r="AM167"/>
      <c r="AN167"/>
      <c r="AO167"/>
    </row>
    <row r="168" spans="1:41" s="46" customFormat="1" hidden="1" outlineLevel="2" x14ac:dyDescent="0.35">
      <c r="A168" s="111" t="s">
        <v>42</v>
      </c>
      <c r="B168" s="40" t="s">
        <v>43</v>
      </c>
      <c r="C168" s="87">
        <v>1.9800000000000002E-2</v>
      </c>
      <c r="D168" s="41">
        <f>$C$168*SUM(D169:D173)</f>
        <v>43171.141206056927</v>
      </c>
      <c r="E168" s="56"/>
      <c r="F168" s="41">
        <f t="shared" ref="F168:AI168" si="7">$C$168*SUM(F169:F173)</f>
        <v>0</v>
      </c>
      <c r="G168" s="41">
        <f t="shared" si="7"/>
        <v>0</v>
      </c>
      <c r="H168" s="41">
        <f t="shared" si="7"/>
        <v>10792.785301514232</v>
      </c>
      <c r="I168" s="41">
        <f t="shared" si="7"/>
        <v>10792.785301514232</v>
      </c>
      <c r="J168" s="41">
        <f t="shared" si="7"/>
        <v>10792.785301514232</v>
      </c>
      <c r="K168" s="41">
        <f t="shared" si="7"/>
        <v>10792.785301514232</v>
      </c>
      <c r="L168" s="41">
        <f t="shared" si="7"/>
        <v>0</v>
      </c>
      <c r="M168" s="41">
        <f t="shared" si="7"/>
        <v>0</v>
      </c>
      <c r="N168" s="41">
        <f t="shared" si="7"/>
        <v>0</v>
      </c>
      <c r="O168" s="41">
        <f t="shared" si="7"/>
        <v>0</v>
      </c>
      <c r="P168" s="41">
        <f t="shared" si="7"/>
        <v>0</v>
      </c>
      <c r="Q168" s="41">
        <f t="shared" si="7"/>
        <v>0</v>
      </c>
      <c r="R168" s="41">
        <f t="shared" si="7"/>
        <v>0</v>
      </c>
      <c r="S168" s="41">
        <f t="shared" si="7"/>
        <v>0</v>
      </c>
      <c r="T168" s="41">
        <f t="shared" si="7"/>
        <v>0</v>
      </c>
      <c r="U168" s="41">
        <f t="shared" si="7"/>
        <v>0</v>
      </c>
      <c r="V168" s="41">
        <f t="shared" si="7"/>
        <v>0</v>
      </c>
      <c r="W168" s="41">
        <f t="shared" si="7"/>
        <v>0</v>
      </c>
      <c r="X168" s="41">
        <f t="shared" si="7"/>
        <v>0</v>
      </c>
      <c r="Y168" s="41">
        <f t="shared" si="7"/>
        <v>0</v>
      </c>
      <c r="Z168" s="41">
        <f t="shared" si="7"/>
        <v>0</v>
      </c>
      <c r="AA168" s="41">
        <f t="shared" si="7"/>
        <v>0</v>
      </c>
      <c r="AB168" s="41">
        <f t="shared" si="7"/>
        <v>0</v>
      </c>
      <c r="AC168" s="41">
        <f t="shared" si="7"/>
        <v>0</v>
      </c>
      <c r="AD168" s="41">
        <f t="shared" si="7"/>
        <v>0</v>
      </c>
      <c r="AE168" s="41">
        <f t="shared" si="7"/>
        <v>0</v>
      </c>
      <c r="AF168" s="41">
        <f t="shared" si="7"/>
        <v>0</v>
      </c>
      <c r="AG168" s="41">
        <f t="shared" si="7"/>
        <v>0</v>
      </c>
      <c r="AH168" s="41">
        <f t="shared" si="7"/>
        <v>0</v>
      </c>
      <c r="AI168" s="41">
        <f t="shared" si="7"/>
        <v>0</v>
      </c>
      <c r="AJ168"/>
      <c r="AK168"/>
      <c r="AL168"/>
      <c r="AM168"/>
      <c r="AN168"/>
      <c r="AO168"/>
    </row>
    <row r="169" spans="1:41" s="46" customFormat="1" hidden="1" outlineLevel="2" x14ac:dyDescent="0.35">
      <c r="A169" s="111"/>
      <c r="B169" s="40" t="s">
        <v>44</v>
      </c>
      <c r="C169" s="87">
        <v>0.02</v>
      </c>
      <c r="D169" s="41">
        <f>$C$169*SUM(D173)</f>
        <v>41333.851506589039</v>
      </c>
      <c r="E169" s="56"/>
      <c r="F169" s="41">
        <f t="shared" ref="F169:AI169" si="8">$C$169*SUM(F173)</f>
        <v>0</v>
      </c>
      <c r="G169" s="41">
        <f t="shared" si="8"/>
        <v>0</v>
      </c>
      <c r="H169" s="41">
        <f t="shared" si="8"/>
        <v>10333.46287664726</v>
      </c>
      <c r="I169" s="41">
        <f t="shared" si="8"/>
        <v>10333.46287664726</v>
      </c>
      <c r="J169" s="41">
        <f t="shared" si="8"/>
        <v>10333.46287664726</v>
      </c>
      <c r="K169" s="41">
        <f t="shared" si="8"/>
        <v>10333.46287664726</v>
      </c>
      <c r="L169" s="41">
        <f t="shared" si="8"/>
        <v>0</v>
      </c>
      <c r="M169" s="41">
        <f t="shared" si="8"/>
        <v>0</v>
      </c>
      <c r="N169" s="41">
        <f t="shared" si="8"/>
        <v>0</v>
      </c>
      <c r="O169" s="41">
        <f t="shared" si="8"/>
        <v>0</v>
      </c>
      <c r="P169" s="41">
        <f t="shared" si="8"/>
        <v>0</v>
      </c>
      <c r="Q169" s="41">
        <f t="shared" si="8"/>
        <v>0</v>
      </c>
      <c r="R169" s="41">
        <f t="shared" si="8"/>
        <v>0</v>
      </c>
      <c r="S169" s="41">
        <f t="shared" si="8"/>
        <v>0</v>
      </c>
      <c r="T169" s="41">
        <f t="shared" si="8"/>
        <v>0</v>
      </c>
      <c r="U169" s="41">
        <f t="shared" si="8"/>
        <v>0</v>
      </c>
      <c r="V169" s="41">
        <f t="shared" si="8"/>
        <v>0</v>
      </c>
      <c r="W169" s="41">
        <f t="shared" si="8"/>
        <v>0</v>
      </c>
      <c r="X169" s="41">
        <f t="shared" si="8"/>
        <v>0</v>
      </c>
      <c r="Y169" s="41">
        <f t="shared" si="8"/>
        <v>0</v>
      </c>
      <c r="Z169" s="41">
        <f t="shared" si="8"/>
        <v>0</v>
      </c>
      <c r="AA169" s="41">
        <f t="shared" si="8"/>
        <v>0</v>
      </c>
      <c r="AB169" s="41">
        <f t="shared" si="8"/>
        <v>0</v>
      </c>
      <c r="AC169" s="41">
        <f t="shared" si="8"/>
        <v>0</v>
      </c>
      <c r="AD169" s="41">
        <f t="shared" si="8"/>
        <v>0</v>
      </c>
      <c r="AE169" s="41">
        <f t="shared" si="8"/>
        <v>0</v>
      </c>
      <c r="AF169" s="41">
        <f t="shared" si="8"/>
        <v>0</v>
      </c>
      <c r="AG169" s="41">
        <f t="shared" si="8"/>
        <v>0</v>
      </c>
      <c r="AH169" s="41">
        <f t="shared" si="8"/>
        <v>0</v>
      </c>
      <c r="AI169" s="41">
        <f t="shared" si="8"/>
        <v>0</v>
      </c>
      <c r="AJ169"/>
      <c r="AK169"/>
      <c r="AL169"/>
      <c r="AM169"/>
      <c r="AN169"/>
      <c r="AO169"/>
    </row>
    <row r="170" spans="1:41" s="46" customFormat="1" hidden="1" outlineLevel="2" x14ac:dyDescent="0.35">
      <c r="A170" s="111"/>
      <c r="B170" s="40" t="s">
        <v>45</v>
      </c>
      <c r="C170" s="87">
        <v>5.0000000000000001E-3</v>
      </c>
      <c r="D170" s="41">
        <f>$C$170*SUM(D173)</f>
        <v>10333.46287664726</v>
      </c>
      <c r="E170" s="56"/>
      <c r="F170" s="41">
        <f t="shared" ref="F170:AI170" si="9">$C$170*SUM(F173)</f>
        <v>0</v>
      </c>
      <c r="G170" s="41">
        <f t="shared" si="9"/>
        <v>0</v>
      </c>
      <c r="H170" s="41">
        <f t="shared" si="9"/>
        <v>2583.3657191618149</v>
      </c>
      <c r="I170" s="41">
        <f t="shared" si="9"/>
        <v>2583.3657191618149</v>
      </c>
      <c r="J170" s="41">
        <f t="shared" si="9"/>
        <v>2583.3657191618149</v>
      </c>
      <c r="K170" s="41">
        <f t="shared" si="9"/>
        <v>2583.3657191618149</v>
      </c>
      <c r="L170" s="41">
        <f t="shared" si="9"/>
        <v>0</v>
      </c>
      <c r="M170" s="41">
        <f t="shared" si="9"/>
        <v>0</v>
      </c>
      <c r="N170" s="41">
        <f t="shared" si="9"/>
        <v>0</v>
      </c>
      <c r="O170" s="41">
        <f t="shared" si="9"/>
        <v>0</v>
      </c>
      <c r="P170" s="41">
        <f t="shared" si="9"/>
        <v>0</v>
      </c>
      <c r="Q170" s="41">
        <f t="shared" si="9"/>
        <v>0</v>
      </c>
      <c r="R170" s="41">
        <f t="shared" si="9"/>
        <v>0</v>
      </c>
      <c r="S170" s="41">
        <f t="shared" si="9"/>
        <v>0</v>
      </c>
      <c r="T170" s="41">
        <f t="shared" si="9"/>
        <v>0</v>
      </c>
      <c r="U170" s="41">
        <f t="shared" si="9"/>
        <v>0</v>
      </c>
      <c r="V170" s="41">
        <f t="shared" si="9"/>
        <v>0</v>
      </c>
      <c r="W170" s="41">
        <f t="shared" si="9"/>
        <v>0</v>
      </c>
      <c r="X170" s="41">
        <f t="shared" si="9"/>
        <v>0</v>
      </c>
      <c r="Y170" s="41">
        <f t="shared" si="9"/>
        <v>0</v>
      </c>
      <c r="Z170" s="41">
        <f t="shared" si="9"/>
        <v>0</v>
      </c>
      <c r="AA170" s="41">
        <f t="shared" si="9"/>
        <v>0</v>
      </c>
      <c r="AB170" s="41">
        <f t="shared" si="9"/>
        <v>0</v>
      </c>
      <c r="AC170" s="41">
        <f t="shared" si="9"/>
        <v>0</v>
      </c>
      <c r="AD170" s="41">
        <f t="shared" si="9"/>
        <v>0</v>
      </c>
      <c r="AE170" s="41">
        <f t="shared" si="9"/>
        <v>0</v>
      </c>
      <c r="AF170" s="41">
        <f t="shared" si="9"/>
        <v>0</v>
      </c>
      <c r="AG170" s="41">
        <f t="shared" si="9"/>
        <v>0</v>
      </c>
      <c r="AH170" s="41">
        <f t="shared" si="9"/>
        <v>0</v>
      </c>
      <c r="AI170" s="41">
        <f t="shared" si="9"/>
        <v>0</v>
      </c>
      <c r="AJ170"/>
      <c r="AK170"/>
      <c r="AL170"/>
      <c r="AM170"/>
      <c r="AN170"/>
      <c r="AO170"/>
    </row>
    <row r="171" spans="1:41" s="46" customFormat="1" hidden="1" outlineLevel="2" x14ac:dyDescent="0.35">
      <c r="A171" s="111"/>
      <c r="B171" s="40" t="s">
        <v>46</v>
      </c>
      <c r="C171" s="87">
        <v>5.0000000000000001E-3</v>
      </c>
      <c r="D171" s="41">
        <f>$C$171*SUM(D173)</f>
        <v>10333.46287664726</v>
      </c>
      <c r="E171" s="56"/>
      <c r="F171" s="41">
        <f t="shared" ref="F171:AI171" si="10">$C$171*SUM(F173)</f>
        <v>0</v>
      </c>
      <c r="G171" s="41">
        <f t="shared" si="10"/>
        <v>0</v>
      </c>
      <c r="H171" s="41">
        <f t="shared" si="10"/>
        <v>2583.3657191618149</v>
      </c>
      <c r="I171" s="41">
        <f t="shared" si="10"/>
        <v>2583.3657191618149</v>
      </c>
      <c r="J171" s="41">
        <f t="shared" si="10"/>
        <v>2583.3657191618149</v>
      </c>
      <c r="K171" s="41">
        <f t="shared" si="10"/>
        <v>2583.3657191618149</v>
      </c>
      <c r="L171" s="41">
        <f t="shared" si="10"/>
        <v>0</v>
      </c>
      <c r="M171" s="41">
        <f t="shared" si="10"/>
        <v>0</v>
      </c>
      <c r="N171" s="41">
        <f t="shared" si="10"/>
        <v>0</v>
      </c>
      <c r="O171" s="41">
        <f t="shared" si="10"/>
        <v>0</v>
      </c>
      <c r="P171" s="41">
        <f t="shared" si="10"/>
        <v>0</v>
      </c>
      <c r="Q171" s="41">
        <f t="shared" si="10"/>
        <v>0</v>
      </c>
      <c r="R171" s="41">
        <f t="shared" si="10"/>
        <v>0</v>
      </c>
      <c r="S171" s="41">
        <f t="shared" si="10"/>
        <v>0</v>
      </c>
      <c r="T171" s="41">
        <f t="shared" si="10"/>
        <v>0</v>
      </c>
      <c r="U171" s="41">
        <f t="shared" si="10"/>
        <v>0</v>
      </c>
      <c r="V171" s="41">
        <f t="shared" si="10"/>
        <v>0</v>
      </c>
      <c r="W171" s="41">
        <f t="shared" si="10"/>
        <v>0</v>
      </c>
      <c r="X171" s="41">
        <f t="shared" si="10"/>
        <v>0</v>
      </c>
      <c r="Y171" s="41">
        <f t="shared" si="10"/>
        <v>0</v>
      </c>
      <c r="Z171" s="41">
        <f t="shared" si="10"/>
        <v>0</v>
      </c>
      <c r="AA171" s="41">
        <f t="shared" si="10"/>
        <v>0</v>
      </c>
      <c r="AB171" s="41">
        <f t="shared" si="10"/>
        <v>0</v>
      </c>
      <c r="AC171" s="41">
        <f t="shared" si="10"/>
        <v>0</v>
      </c>
      <c r="AD171" s="41">
        <f t="shared" si="10"/>
        <v>0</v>
      </c>
      <c r="AE171" s="41">
        <f t="shared" si="10"/>
        <v>0</v>
      </c>
      <c r="AF171" s="41">
        <f t="shared" si="10"/>
        <v>0</v>
      </c>
      <c r="AG171" s="41">
        <f t="shared" si="10"/>
        <v>0</v>
      </c>
      <c r="AH171" s="41">
        <f t="shared" si="10"/>
        <v>0</v>
      </c>
      <c r="AI171" s="41">
        <f t="shared" si="10"/>
        <v>0</v>
      </c>
      <c r="AJ171"/>
      <c r="AK171"/>
      <c r="AL171"/>
      <c r="AM171"/>
      <c r="AN171"/>
      <c r="AO171"/>
    </row>
    <row r="172" spans="1:41" s="46" customFormat="1" hidden="1" outlineLevel="2" x14ac:dyDescent="0.35">
      <c r="A172" s="112"/>
      <c r="B172" s="40" t="s">
        <v>47</v>
      </c>
      <c r="C172" s="87">
        <v>2.5000000000000001E-2</v>
      </c>
      <c r="D172" s="41">
        <f>$C$172*SUM(D173)</f>
        <v>51667.314383236306</v>
      </c>
      <c r="E172" s="56"/>
      <c r="F172" s="41">
        <f t="shared" ref="F172:AI172" si="11">$C$172*SUM(F173)</f>
        <v>0</v>
      </c>
      <c r="G172" s="41">
        <f t="shared" si="11"/>
        <v>0</v>
      </c>
      <c r="H172" s="41">
        <f t="shared" si="11"/>
        <v>12916.828595809076</v>
      </c>
      <c r="I172" s="41">
        <f t="shared" si="11"/>
        <v>12916.828595809076</v>
      </c>
      <c r="J172" s="41">
        <f t="shared" si="11"/>
        <v>12916.828595809076</v>
      </c>
      <c r="K172" s="41">
        <f t="shared" si="11"/>
        <v>12916.828595809076</v>
      </c>
      <c r="L172" s="41">
        <f t="shared" si="11"/>
        <v>0</v>
      </c>
      <c r="M172" s="41">
        <f t="shared" si="11"/>
        <v>0</v>
      </c>
      <c r="N172" s="41">
        <f t="shared" si="11"/>
        <v>0</v>
      </c>
      <c r="O172" s="41">
        <f t="shared" si="11"/>
        <v>0</v>
      </c>
      <c r="P172" s="41">
        <f t="shared" si="11"/>
        <v>0</v>
      </c>
      <c r="Q172" s="41">
        <f t="shared" si="11"/>
        <v>0</v>
      </c>
      <c r="R172" s="41">
        <f t="shared" si="11"/>
        <v>0</v>
      </c>
      <c r="S172" s="41">
        <f t="shared" si="11"/>
        <v>0</v>
      </c>
      <c r="T172" s="41">
        <f t="shared" si="11"/>
        <v>0</v>
      </c>
      <c r="U172" s="41">
        <f t="shared" si="11"/>
        <v>0</v>
      </c>
      <c r="V172" s="41">
        <f t="shared" si="11"/>
        <v>0</v>
      </c>
      <c r="W172" s="41">
        <f t="shared" si="11"/>
        <v>0</v>
      </c>
      <c r="X172" s="41">
        <f t="shared" si="11"/>
        <v>0</v>
      </c>
      <c r="Y172" s="41">
        <f t="shared" si="11"/>
        <v>0</v>
      </c>
      <c r="Z172" s="41">
        <f t="shared" si="11"/>
        <v>0</v>
      </c>
      <c r="AA172" s="41">
        <f t="shared" si="11"/>
        <v>0</v>
      </c>
      <c r="AB172" s="41">
        <f t="shared" si="11"/>
        <v>0</v>
      </c>
      <c r="AC172" s="41">
        <f t="shared" si="11"/>
        <v>0</v>
      </c>
      <c r="AD172" s="41">
        <f t="shared" si="11"/>
        <v>0</v>
      </c>
      <c r="AE172" s="41">
        <f t="shared" si="11"/>
        <v>0</v>
      </c>
      <c r="AF172" s="41">
        <f t="shared" si="11"/>
        <v>0</v>
      </c>
      <c r="AG172" s="41">
        <f t="shared" si="11"/>
        <v>0</v>
      </c>
      <c r="AH172" s="41">
        <f t="shared" si="11"/>
        <v>0</v>
      </c>
      <c r="AI172" s="41">
        <f t="shared" si="11"/>
        <v>0</v>
      </c>
      <c r="AJ172"/>
      <c r="AK172"/>
      <c r="AL172"/>
      <c r="AM172"/>
      <c r="AN172"/>
      <c r="AO172"/>
    </row>
    <row r="173" spans="1:41" s="47" customFormat="1" collapsed="1" x14ac:dyDescent="0.35">
      <c r="A173" s="21" t="s">
        <v>135</v>
      </c>
      <c r="B173" s="22" t="s">
        <v>88</v>
      </c>
      <c r="C173" s="96">
        <v>9490</v>
      </c>
      <c r="D173" s="97">
        <v>2066692.5753294521</v>
      </c>
      <c r="E173" s="99"/>
      <c r="F173" s="97">
        <v>0</v>
      </c>
      <c r="G173" s="97">
        <v>0</v>
      </c>
      <c r="H173" s="97">
        <v>516673.14383236301</v>
      </c>
      <c r="I173" s="97">
        <v>516673.14383236301</v>
      </c>
      <c r="J173" s="97">
        <v>516673.14383236301</v>
      </c>
      <c r="K173" s="97">
        <v>516673.14383236301</v>
      </c>
      <c r="L173" s="97">
        <v>0</v>
      </c>
      <c r="M173" s="97">
        <v>0</v>
      </c>
      <c r="N173" s="97">
        <v>0</v>
      </c>
      <c r="O173" s="97">
        <v>0</v>
      </c>
      <c r="P173" s="97">
        <v>0</v>
      </c>
      <c r="Q173" s="97">
        <v>0</v>
      </c>
      <c r="R173" s="97">
        <v>0</v>
      </c>
      <c r="S173" s="97">
        <v>0</v>
      </c>
      <c r="T173" s="97">
        <v>0</v>
      </c>
      <c r="U173" s="97">
        <v>0</v>
      </c>
      <c r="V173" s="97">
        <v>0</v>
      </c>
      <c r="W173" s="97">
        <v>0</v>
      </c>
      <c r="X173" s="97">
        <v>0</v>
      </c>
      <c r="Y173" s="97">
        <v>0</v>
      </c>
      <c r="Z173" s="97">
        <v>0</v>
      </c>
      <c r="AA173" s="97">
        <v>0</v>
      </c>
      <c r="AB173" s="97">
        <v>0</v>
      </c>
      <c r="AC173" s="97">
        <v>0</v>
      </c>
      <c r="AD173" s="97">
        <v>0</v>
      </c>
      <c r="AE173" s="97">
        <v>0</v>
      </c>
      <c r="AF173" s="97">
        <v>0</v>
      </c>
      <c r="AG173" s="97">
        <v>0</v>
      </c>
      <c r="AH173" s="23">
        <v>0</v>
      </c>
      <c r="AI173" s="23">
        <v>0</v>
      </c>
      <c r="AJ173"/>
      <c r="AK173"/>
      <c r="AL173"/>
      <c r="AM173"/>
      <c r="AN173"/>
      <c r="AO173"/>
    </row>
    <row r="174" spans="1:41" s="46" customFormat="1" ht="10.5" hidden="1" customHeight="1" outlineLevel="1" x14ac:dyDescent="0.35">
      <c r="A174" s="14" t="s">
        <v>352</v>
      </c>
      <c r="B174" s="15" t="s">
        <v>52</v>
      </c>
      <c r="C174" s="67">
        <v>9490</v>
      </c>
      <c r="D174" s="100">
        <v>2066692.5753294521</v>
      </c>
      <c r="E174" s="68"/>
      <c r="F174" s="101">
        <v>0</v>
      </c>
      <c r="G174" s="101">
        <v>0</v>
      </c>
      <c r="H174" s="101">
        <v>516673.14383236301</v>
      </c>
      <c r="I174" s="101">
        <v>516673.14383236301</v>
      </c>
      <c r="J174" s="101">
        <v>516673.14383236301</v>
      </c>
      <c r="K174" s="101">
        <v>516673.14383236301</v>
      </c>
      <c r="L174" s="101">
        <v>0</v>
      </c>
      <c r="M174" s="101">
        <v>0</v>
      </c>
      <c r="N174" s="101">
        <v>0</v>
      </c>
      <c r="O174" s="101">
        <v>0</v>
      </c>
      <c r="P174" s="101">
        <v>0</v>
      </c>
      <c r="Q174" s="101">
        <v>0</v>
      </c>
      <c r="R174" s="101">
        <v>0</v>
      </c>
      <c r="S174" s="101">
        <v>0</v>
      </c>
      <c r="T174" s="101">
        <v>0</v>
      </c>
      <c r="U174" s="101">
        <v>0</v>
      </c>
      <c r="V174" s="101">
        <v>0</v>
      </c>
      <c r="W174" s="101">
        <v>0</v>
      </c>
      <c r="X174" s="101">
        <v>0</v>
      </c>
      <c r="Y174" s="101">
        <v>0</v>
      </c>
      <c r="Z174" s="101">
        <v>0</v>
      </c>
      <c r="AA174" s="101">
        <v>0</v>
      </c>
      <c r="AB174" s="101">
        <v>0</v>
      </c>
      <c r="AC174" s="101">
        <v>0</v>
      </c>
      <c r="AD174" s="101">
        <v>0</v>
      </c>
      <c r="AE174" s="101">
        <v>0</v>
      </c>
      <c r="AF174" s="101">
        <v>0</v>
      </c>
      <c r="AG174" s="101">
        <v>0</v>
      </c>
      <c r="AH174" s="17">
        <v>0</v>
      </c>
      <c r="AI174" s="17">
        <v>0</v>
      </c>
      <c r="AJ174"/>
      <c r="AK174"/>
      <c r="AL174"/>
      <c r="AM174"/>
      <c r="AN174"/>
      <c r="AO174"/>
    </row>
    <row r="175" spans="1:41" s="46" customFormat="1" ht="10.5" hidden="1" customHeight="1" outlineLevel="1" x14ac:dyDescent="0.35">
      <c r="A175" s="14" t="s">
        <v>353</v>
      </c>
      <c r="B175" s="15" t="s">
        <v>53</v>
      </c>
      <c r="C175" s="67">
        <v>0</v>
      </c>
      <c r="D175" s="100">
        <v>0</v>
      </c>
      <c r="E175" s="68"/>
      <c r="F175" s="101">
        <v>0</v>
      </c>
      <c r="G175" s="101">
        <v>0</v>
      </c>
      <c r="H175" s="101">
        <v>0</v>
      </c>
      <c r="I175" s="101">
        <v>0</v>
      </c>
      <c r="J175" s="101">
        <v>0</v>
      </c>
      <c r="K175" s="101">
        <v>0</v>
      </c>
      <c r="L175" s="101">
        <v>0</v>
      </c>
      <c r="M175" s="101">
        <v>0</v>
      </c>
      <c r="N175" s="101">
        <v>0</v>
      </c>
      <c r="O175" s="101">
        <v>0</v>
      </c>
      <c r="P175" s="101">
        <v>0</v>
      </c>
      <c r="Q175" s="101">
        <v>0</v>
      </c>
      <c r="R175" s="101">
        <v>0</v>
      </c>
      <c r="S175" s="101">
        <v>0</v>
      </c>
      <c r="T175" s="101">
        <v>0</v>
      </c>
      <c r="U175" s="101">
        <v>0</v>
      </c>
      <c r="V175" s="101">
        <v>0</v>
      </c>
      <c r="W175" s="101">
        <v>0</v>
      </c>
      <c r="X175" s="101">
        <v>0</v>
      </c>
      <c r="Y175" s="101">
        <v>0</v>
      </c>
      <c r="Z175" s="101">
        <v>0</v>
      </c>
      <c r="AA175" s="101">
        <v>0</v>
      </c>
      <c r="AB175" s="101">
        <v>0</v>
      </c>
      <c r="AC175" s="101">
        <v>0</v>
      </c>
      <c r="AD175" s="101">
        <v>0</v>
      </c>
      <c r="AE175" s="101">
        <v>0</v>
      </c>
      <c r="AF175" s="101">
        <v>0</v>
      </c>
      <c r="AG175" s="101">
        <v>0</v>
      </c>
      <c r="AH175" s="17">
        <v>0</v>
      </c>
      <c r="AI175" s="17">
        <v>0</v>
      </c>
      <c r="AJ175"/>
      <c r="AK175"/>
      <c r="AL175"/>
      <c r="AM175"/>
      <c r="AN175"/>
      <c r="AO175"/>
    </row>
    <row r="176" spans="1:41" s="46" customFormat="1" ht="10.5" hidden="1" customHeight="1" outlineLevel="1" x14ac:dyDescent="0.35">
      <c r="A176" s="14" t="s">
        <v>354</v>
      </c>
      <c r="B176" s="15" t="s">
        <v>54</v>
      </c>
      <c r="C176" s="67">
        <v>0</v>
      </c>
      <c r="D176" s="100">
        <v>0</v>
      </c>
      <c r="E176" s="68"/>
      <c r="F176" s="101">
        <v>0</v>
      </c>
      <c r="G176" s="101">
        <v>0</v>
      </c>
      <c r="H176" s="101">
        <v>0</v>
      </c>
      <c r="I176" s="101">
        <v>0</v>
      </c>
      <c r="J176" s="101">
        <v>0</v>
      </c>
      <c r="K176" s="101">
        <v>0</v>
      </c>
      <c r="L176" s="101">
        <v>0</v>
      </c>
      <c r="M176" s="101">
        <v>0</v>
      </c>
      <c r="N176" s="101">
        <v>0</v>
      </c>
      <c r="O176" s="101">
        <v>0</v>
      </c>
      <c r="P176" s="101">
        <v>0</v>
      </c>
      <c r="Q176" s="101">
        <v>0</v>
      </c>
      <c r="R176" s="101">
        <v>0</v>
      </c>
      <c r="S176" s="101">
        <v>0</v>
      </c>
      <c r="T176" s="101">
        <v>0</v>
      </c>
      <c r="U176" s="101">
        <v>0</v>
      </c>
      <c r="V176" s="101">
        <v>0</v>
      </c>
      <c r="W176" s="101">
        <v>0</v>
      </c>
      <c r="X176" s="101">
        <v>0</v>
      </c>
      <c r="Y176" s="101">
        <v>0</v>
      </c>
      <c r="Z176" s="101">
        <v>0</v>
      </c>
      <c r="AA176" s="101">
        <v>0</v>
      </c>
      <c r="AB176" s="101">
        <v>0</v>
      </c>
      <c r="AC176" s="101">
        <v>0</v>
      </c>
      <c r="AD176" s="101">
        <v>0</v>
      </c>
      <c r="AE176" s="101">
        <v>0</v>
      </c>
      <c r="AF176" s="101">
        <v>0</v>
      </c>
      <c r="AG176" s="101">
        <v>0</v>
      </c>
      <c r="AH176" s="17">
        <v>0</v>
      </c>
      <c r="AI176" s="17">
        <v>0</v>
      </c>
      <c r="AJ176"/>
      <c r="AK176"/>
      <c r="AL176"/>
      <c r="AM176"/>
      <c r="AN176"/>
      <c r="AO176"/>
    </row>
    <row r="177" spans="1:41" s="46" customFormat="1" ht="10.5" hidden="1" customHeight="1" outlineLevel="1" x14ac:dyDescent="0.35">
      <c r="A177" s="14" t="s">
        <v>355</v>
      </c>
      <c r="B177" s="15" t="s">
        <v>55</v>
      </c>
      <c r="C177" s="67">
        <v>0</v>
      </c>
      <c r="D177" s="100">
        <v>0</v>
      </c>
      <c r="E177" s="68"/>
      <c r="F177" s="101">
        <v>0</v>
      </c>
      <c r="G177" s="101">
        <v>0</v>
      </c>
      <c r="H177" s="101">
        <v>0</v>
      </c>
      <c r="I177" s="101">
        <v>0</v>
      </c>
      <c r="J177" s="101">
        <v>0</v>
      </c>
      <c r="K177" s="101">
        <v>0</v>
      </c>
      <c r="L177" s="101">
        <v>0</v>
      </c>
      <c r="M177" s="101">
        <v>0</v>
      </c>
      <c r="N177" s="101">
        <v>0</v>
      </c>
      <c r="O177" s="101">
        <v>0</v>
      </c>
      <c r="P177" s="101">
        <v>0</v>
      </c>
      <c r="Q177" s="101">
        <v>0</v>
      </c>
      <c r="R177" s="101">
        <v>0</v>
      </c>
      <c r="S177" s="101">
        <v>0</v>
      </c>
      <c r="T177" s="101">
        <v>0</v>
      </c>
      <c r="U177" s="101">
        <v>0</v>
      </c>
      <c r="V177" s="101">
        <v>0</v>
      </c>
      <c r="W177" s="101">
        <v>0</v>
      </c>
      <c r="X177" s="101">
        <v>0</v>
      </c>
      <c r="Y177" s="101">
        <v>0</v>
      </c>
      <c r="Z177" s="101">
        <v>0</v>
      </c>
      <c r="AA177" s="101">
        <v>0</v>
      </c>
      <c r="AB177" s="101">
        <v>0</v>
      </c>
      <c r="AC177" s="101">
        <v>0</v>
      </c>
      <c r="AD177" s="101">
        <v>0</v>
      </c>
      <c r="AE177" s="101">
        <v>0</v>
      </c>
      <c r="AF177" s="101">
        <v>0</v>
      </c>
      <c r="AG177" s="101">
        <v>0</v>
      </c>
      <c r="AH177" s="17">
        <v>0</v>
      </c>
      <c r="AI177" s="17">
        <v>0</v>
      </c>
      <c r="AJ177"/>
      <c r="AK177"/>
      <c r="AL177"/>
      <c r="AM177"/>
      <c r="AN177"/>
      <c r="AO177"/>
    </row>
    <row r="178" spans="1:41" s="46" customFormat="1" ht="10.5" hidden="1" customHeight="1" outlineLevel="1" x14ac:dyDescent="0.35">
      <c r="A178" s="14" t="s">
        <v>356</v>
      </c>
      <c r="B178" s="15" t="s">
        <v>56</v>
      </c>
      <c r="C178" s="67">
        <v>0</v>
      </c>
      <c r="D178" s="100">
        <v>0</v>
      </c>
      <c r="E178" s="68"/>
      <c r="F178" s="101">
        <v>0</v>
      </c>
      <c r="G178" s="101">
        <v>0</v>
      </c>
      <c r="H178" s="101">
        <v>0</v>
      </c>
      <c r="I178" s="101">
        <v>0</v>
      </c>
      <c r="J178" s="101">
        <v>0</v>
      </c>
      <c r="K178" s="101">
        <v>0</v>
      </c>
      <c r="L178" s="101">
        <v>0</v>
      </c>
      <c r="M178" s="101">
        <v>0</v>
      </c>
      <c r="N178" s="101">
        <v>0</v>
      </c>
      <c r="O178" s="101">
        <v>0</v>
      </c>
      <c r="P178" s="101">
        <v>0</v>
      </c>
      <c r="Q178" s="101">
        <v>0</v>
      </c>
      <c r="R178" s="101">
        <v>0</v>
      </c>
      <c r="S178" s="101">
        <v>0</v>
      </c>
      <c r="T178" s="101">
        <v>0</v>
      </c>
      <c r="U178" s="101">
        <v>0</v>
      </c>
      <c r="V178" s="101">
        <v>0</v>
      </c>
      <c r="W178" s="101">
        <v>0</v>
      </c>
      <c r="X178" s="101">
        <v>0</v>
      </c>
      <c r="Y178" s="101">
        <v>0</v>
      </c>
      <c r="Z178" s="101">
        <v>0</v>
      </c>
      <c r="AA178" s="101">
        <v>0</v>
      </c>
      <c r="AB178" s="101">
        <v>0</v>
      </c>
      <c r="AC178" s="101">
        <v>0</v>
      </c>
      <c r="AD178" s="101">
        <v>0</v>
      </c>
      <c r="AE178" s="101">
        <v>0</v>
      </c>
      <c r="AF178" s="101">
        <v>0</v>
      </c>
      <c r="AG178" s="101">
        <v>0</v>
      </c>
      <c r="AH178" s="17">
        <v>0</v>
      </c>
      <c r="AI178" s="17">
        <v>0</v>
      </c>
      <c r="AJ178"/>
      <c r="AK178"/>
      <c r="AL178"/>
      <c r="AM178"/>
      <c r="AN178"/>
      <c r="AO178"/>
    </row>
    <row r="179" spans="1:41" s="46" customFormat="1" ht="10.5" hidden="1" customHeight="1" outlineLevel="1" x14ac:dyDescent="0.35">
      <c r="A179" s="14" t="s">
        <v>357</v>
      </c>
      <c r="B179" s="15" t="s">
        <v>57</v>
      </c>
      <c r="C179" s="67">
        <v>0</v>
      </c>
      <c r="D179" s="100">
        <v>0</v>
      </c>
      <c r="E179" s="68"/>
      <c r="F179" s="101">
        <v>0</v>
      </c>
      <c r="G179" s="101">
        <v>0</v>
      </c>
      <c r="H179" s="101">
        <v>0</v>
      </c>
      <c r="I179" s="101">
        <v>0</v>
      </c>
      <c r="J179" s="101">
        <v>0</v>
      </c>
      <c r="K179" s="101">
        <v>0</v>
      </c>
      <c r="L179" s="101">
        <v>0</v>
      </c>
      <c r="M179" s="101">
        <v>0</v>
      </c>
      <c r="N179" s="101">
        <v>0</v>
      </c>
      <c r="O179" s="101">
        <v>0</v>
      </c>
      <c r="P179" s="101">
        <v>0</v>
      </c>
      <c r="Q179" s="101">
        <v>0</v>
      </c>
      <c r="R179" s="101">
        <v>0</v>
      </c>
      <c r="S179" s="101">
        <v>0</v>
      </c>
      <c r="T179" s="101">
        <v>0</v>
      </c>
      <c r="U179" s="101">
        <v>0</v>
      </c>
      <c r="V179" s="101">
        <v>0</v>
      </c>
      <c r="W179" s="101">
        <v>0</v>
      </c>
      <c r="X179" s="101">
        <v>0</v>
      </c>
      <c r="Y179" s="101">
        <v>0</v>
      </c>
      <c r="Z179" s="101">
        <v>0</v>
      </c>
      <c r="AA179" s="101">
        <v>0</v>
      </c>
      <c r="AB179" s="101">
        <v>0</v>
      </c>
      <c r="AC179" s="101">
        <v>0</v>
      </c>
      <c r="AD179" s="101">
        <v>0</v>
      </c>
      <c r="AE179" s="101">
        <v>0</v>
      </c>
      <c r="AF179" s="101">
        <v>0</v>
      </c>
      <c r="AG179" s="101">
        <v>0</v>
      </c>
      <c r="AH179" s="17">
        <v>0</v>
      </c>
      <c r="AI179" s="17">
        <v>0</v>
      </c>
      <c r="AJ179"/>
      <c r="AK179"/>
      <c r="AL179"/>
      <c r="AM179"/>
      <c r="AN179"/>
      <c r="AO179"/>
    </row>
    <row r="180" spans="1:41" s="46" customFormat="1" ht="10.5" hidden="1" customHeight="1" outlineLevel="1" x14ac:dyDescent="0.35">
      <c r="A180" s="14" t="s">
        <v>358</v>
      </c>
      <c r="B180" s="15" t="s">
        <v>58</v>
      </c>
      <c r="C180" s="67">
        <v>0</v>
      </c>
      <c r="D180" s="100">
        <v>0</v>
      </c>
      <c r="E180" s="68"/>
      <c r="F180" s="101">
        <v>0</v>
      </c>
      <c r="G180" s="101">
        <v>0</v>
      </c>
      <c r="H180" s="101">
        <v>0</v>
      </c>
      <c r="I180" s="101">
        <v>0</v>
      </c>
      <c r="J180" s="101">
        <v>0</v>
      </c>
      <c r="K180" s="101">
        <v>0</v>
      </c>
      <c r="L180" s="101">
        <v>0</v>
      </c>
      <c r="M180" s="101">
        <v>0</v>
      </c>
      <c r="N180" s="101">
        <v>0</v>
      </c>
      <c r="O180" s="101">
        <v>0</v>
      </c>
      <c r="P180" s="101">
        <v>0</v>
      </c>
      <c r="Q180" s="101">
        <v>0</v>
      </c>
      <c r="R180" s="101">
        <v>0</v>
      </c>
      <c r="S180" s="101">
        <v>0</v>
      </c>
      <c r="T180" s="101">
        <v>0</v>
      </c>
      <c r="U180" s="101">
        <v>0</v>
      </c>
      <c r="V180" s="101">
        <v>0</v>
      </c>
      <c r="W180" s="101">
        <v>0</v>
      </c>
      <c r="X180" s="101">
        <v>0</v>
      </c>
      <c r="Y180" s="101">
        <v>0</v>
      </c>
      <c r="Z180" s="101">
        <v>0</v>
      </c>
      <c r="AA180" s="101">
        <v>0</v>
      </c>
      <c r="AB180" s="101">
        <v>0</v>
      </c>
      <c r="AC180" s="101">
        <v>0</v>
      </c>
      <c r="AD180" s="101">
        <v>0</v>
      </c>
      <c r="AE180" s="101">
        <v>0</v>
      </c>
      <c r="AF180" s="101">
        <v>0</v>
      </c>
      <c r="AG180" s="101">
        <v>0</v>
      </c>
      <c r="AH180" s="17">
        <v>0</v>
      </c>
      <c r="AI180" s="17">
        <v>0</v>
      </c>
      <c r="AJ180"/>
      <c r="AK180"/>
      <c r="AL180"/>
      <c r="AM180"/>
      <c r="AN180"/>
      <c r="AO180"/>
    </row>
    <row r="181" spans="1:41" s="46" customFormat="1" ht="10.5" hidden="1" customHeight="1" outlineLevel="1" x14ac:dyDescent="0.35">
      <c r="A181" s="14" t="s">
        <v>359</v>
      </c>
      <c r="B181" s="15" t="s">
        <v>59</v>
      </c>
      <c r="C181" s="67">
        <v>0</v>
      </c>
      <c r="D181" s="100">
        <v>0</v>
      </c>
      <c r="E181" s="68"/>
      <c r="F181" s="101">
        <v>0</v>
      </c>
      <c r="G181" s="101">
        <v>0</v>
      </c>
      <c r="H181" s="101">
        <v>0</v>
      </c>
      <c r="I181" s="101">
        <v>0</v>
      </c>
      <c r="J181" s="101">
        <v>0</v>
      </c>
      <c r="K181" s="101">
        <v>0</v>
      </c>
      <c r="L181" s="101">
        <v>0</v>
      </c>
      <c r="M181" s="101">
        <v>0</v>
      </c>
      <c r="N181" s="101">
        <v>0</v>
      </c>
      <c r="O181" s="101">
        <v>0</v>
      </c>
      <c r="P181" s="101">
        <v>0</v>
      </c>
      <c r="Q181" s="101">
        <v>0</v>
      </c>
      <c r="R181" s="101">
        <v>0</v>
      </c>
      <c r="S181" s="101">
        <v>0</v>
      </c>
      <c r="T181" s="101">
        <v>0</v>
      </c>
      <c r="U181" s="101">
        <v>0</v>
      </c>
      <c r="V181" s="101">
        <v>0</v>
      </c>
      <c r="W181" s="101">
        <v>0</v>
      </c>
      <c r="X181" s="101">
        <v>0</v>
      </c>
      <c r="Y181" s="101">
        <v>0</v>
      </c>
      <c r="Z181" s="101">
        <v>0</v>
      </c>
      <c r="AA181" s="101">
        <v>0</v>
      </c>
      <c r="AB181" s="101">
        <v>0</v>
      </c>
      <c r="AC181" s="101">
        <v>0</v>
      </c>
      <c r="AD181" s="101">
        <v>0</v>
      </c>
      <c r="AE181" s="101">
        <v>0</v>
      </c>
      <c r="AF181" s="101">
        <v>0</v>
      </c>
      <c r="AG181" s="101">
        <v>0</v>
      </c>
      <c r="AH181" s="17">
        <v>0</v>
      </c>
      <c r="AI181" s="17">
        <v>0</v>
      </c>
      <c r="AJ181"/>
      <c r="AK181"/>
      <c r="AL181"/>
      <c r="AM181"/>
      <c r="AN181"/>
      <c r="AO181"/>
    </row>
    <row r="182" spans="1:41" s="46" customFormat="1" ht="10.5" hidden="1" customHeight="1" outlineLevel="1" x14ac:dyDescent="0.35">
      <c r="A182" s="14" t="s">
        <v>360</v>
      </c>
      <c r="B182" s="15" t="s">
        <v>60</v>
      </c>
      <c r="C182" s="67">
        <v>0</v>
      </c>
      <c r="D182" s="100">
        <v>0</v>
      </c>
      <c r="E182" s="68"/>
      <c r="F182" s="101">
        <v>0</v>
      </c>
      <c r="G182" s="101">
        <v>0</v>
      </c>
      <c r="H182" s="101">
        <v>0</v>
      </c>
      <c r="I182" s="101">
        <v>0</v>
      </c>
      <c r="J182" s="101">
        <v>0</v>
      </c>
      <c r="K182" s="101">
        <v>0</v>
      </c>
      <c r="L182" s="101">
        <v>0</v>
      </c>
      <c r="M182" s="101">
        <v>0</v>
      </c>
      <c r="N182" s="101">
        <v>0</v>
      </c>
      <c r="O182" s="101">
        <v>0</v>
      </c>
      <c r="P182" s="101">
        <v>0</v>
      </c>
      <c r="Q182" s="101">
        <v>0</v>
      </c>
      <c r="R182" s="101">
        <v>0</v>
      </c>
      <c r="S182" s="101">
        <v>0</v>
      </c>
      <c r="T182" s="101">
        <v>0</v>
      </c>
      <c r="U182" s="101">
        <v>0</v>
      </c>
      <c r="V182" s="101">
        <v>0</v>
      </c>
      <c r="W182" s="101">
        <v>0</v>
      </c>
      <c r="X182" s="101">
        <v>0</v>
      </c>
      <c r="Y182" s="101">
        <v>0</v>
      </c>
      <c r="Z182" s="101">
        <v>0</v>
      </c>
      <c r="AA182" s="101">
        <v>0</v>
      </c>
      <c r="AB182" s="101">
        <v>0</v>
      </c>
      <c r="AC182" s="101">
        <v>0</v>
      </c>
      <c r="AD182" s="101">
        <v>0</v>
      </c>
      <c r="AE182" s="101">
        <v>0</v>
      </c>
      <c r="AF182" s="101">
        <v>0</v>
      </c>
      <c r="AG182" s="101">
        <v>0</v>
      </c>
      <c r="AH182" s="17">
        <v>0</v>
      </c>
      <c r="AI182" s="17">
        <v>0</v>
      </c>
      <c r="AJ182"/>
      <c r="AK182"/>
      <c r="AL182"/>
      <c r="AM182"/>
      <c r="AN182"/>
      <c r="AO182"/>
    </row>
    <row r="183" spans="1:41" s="46" customFormat="1" ht="10.5" hidden="1" customHeight="1" outlineLevel="1" x14ac:dyDescent="0.35">
      <c r="A183" s="14" t="s">
        <v>361</v>
      </c>
      <c r="B183" s="15" t="s">
        <v>61</v>
      </c>
      <c r="C183" s="67">
        <v>0</v>
      </c>
      <c r="D183" s="100">
        <v>0</v>
      </c>
      <c r="E183" s="68"/>
      <c r="F183" s="101">
        <v>0</v>
      </c>
      <c r="G183" s="101">
        <v>0</v>
      </c>
      <c r="H183" s="101">
        <v>0</v>
      </c>
      <c r="I183" s="101">
        <v>0</v>
      </c>
      <c r="J183" s="101">
        <v>0</v>
      </c>
      <c r="K183" s="101">
        <v>0</v>
      </c>
      <c r="L183" s="101">
        <v>0</v>
      </c>
      <c r="M183" s="101">
        <v>0</v>
      </c>
      <c r="N183" s="101">
        <v>0</v>
      </c>
      <c r="O183" s="101">
        <v>0</v>
      </c>
      <c r="P183" s="101">
        <v>0</v>
      </c>
      <c r="Q183" s="101">
        <v>0</v>
      </c>
      <c r="R183" s="101">
        <v>0</v>
      </c>
      <c r="S183" s="101">
        <v>0</v>
      </c>
      <c r="T183" s="101">
        <v>0</v>
      </c>
      <c r="U183" s="101">
        <v>0</v>
      </c>
      <c r="V183" s="101">
        <v>0</v>
      </c>
      <c r="W183" s="101">
        <v>0</v>
      </c>
      <c r="X183" s="101">
        <v>0</v>
      </c>
      <c r="Y183" s="101">
        <v>0</v>
      </c>
      <c r="Z183" s="101">
        <v>0</v>
      </c>
      <c r="AA183" s="101">
        <v>0</v>
      </c>
      <c r="AB183" s="101">
        <v>0</v>
      </c>
      <c r="AC183" s="101">
        <v>0</v>
      </c>
      <c r="AD183" s="101">
        <v>0</v>
      </c>
      <c r="AE183" s="101">
        <v>0</v>
      </c>
      <c r="AF183" s="101">
        <v>0</v>
      </c>
      <c r="AG183" s="101">
        <v>0</v>
      </c>
      <c r="AH183" s="17">
        <v>0</v>
      </c>
      <c r="AI183" s="17">
        <v>0</v>
      </c>
      <c r="AJ183"/>
      <c r="AK183"/>
      <c r="AL183"/>
      <c r="AM183"/>
      <c r="AN183"/>
      <c r="AO183"/>
    </row>
    <row r="184" spans="1:41" s="46" customFormat="1" ht="10.5" hidden="1" customHeight="1" outlineLevel="1" x14ac:dyDescent="0.35">
      <c r="A184" s="14" t="s">
        <v>362</v>
      </c>
      <c r="B184" s="15" t="s">
        <v>62</v>
      </c>
      <c r="C184" s="67">
        <v>0</v>
      </c>
      <c r="D184" s="100">
        <v>0</v>
      </c>
      <c r="E184" s="68"/>
      <c r="F184" s="101">
        <v>0</v>
      </c>
      <c r="G184" s="101">
        <v>0</v>
      </c>
      <c r="H184" s="101">
        <v>0</v>
      </c>
      <c r="I184" s="101">
        <v>0</v>
      </c>
      <c r="J184" s="101">
        <v>0</v>
      </c>
      <c r="K184" s="101">
        <v>0</v>
      </c>
      <c r="L184" s="101">
        <v>0</v>
      </c>
      <c r="M184" s="101">
        <v>0</v>
      </c>
      <c r="N184" s="101">
        <v>0</v>
      </c>
      <c r="O184" s="101">
        <v>0</v>
      </c>
      <c r="P184" s="101">
        <v>0</v>
      </c>
      <c r="Q184" s="101">
        <v>0</v>
      </c>
      <c r="R184" s="101">
        <v>0</v>
      </c>
      <c r="S184" s="101">
        <v>0</v>
      </c>
      <c r="T184" s="101">
        <v>0</v>
      </c>
      <c r="U184" s="101">
        <v>0</v>
      </c>
      <c r="V184" s="101">
        <v>0</v>
      </c>
      <c r="W184" s="101">
        <v>0</v>
      </c>
      <c r="X184" s="101">
        <v>0</v>
      </c>
      <c r="Y184" s="101">
        <v>0</v>
      </c>
      <c r="Z184" s="101">
        <v>0</v>
      </c>
      <c r="AA184" s="101">
        <v>0</v>
      </c>
      <c r="AB184" s="101">
        <v>0</v>
      </c>
      <c r="AC184" s="101">
        <v>0</v>
      </c>
      <c r="AD184" s="101">
        <v>0</v>
      </c>
      <c r="AE184" s="101">
        <v>0</v>
      </c>
      <c r="AF184" s="101">
        <v>0</v>
      </c>
      <c r="AG184" s="101">
        <v>0</v>
      </c>
      <c r="AH184" s="17">
        <v>0</v>
      </c>
      <c r="AI184" s="17">
        <v>0</v>
      </c>
      <c r="AJ184"/>
      <c r="AK184"/>
      <c r="AL184"/>
      <c r="AM184"/>
      <c r="AN184"/>
      <c r="AO184"/>
    </row>
    <row r="185" spans="1:41" s="46" customFormat="1" ht="10.5" hidden="1" customHeight="1" outlineLevel="1" x14ac:dyDescent="0.35">
      <c r="A185" s="14" t="s">
        <v>363</v>
      </c>
      <c r="B185" s="15" t="s">
        <v>63</v>
      </c>
      <c r="C185" s="67">
        <v>0</v>
      </c>
      <c r="D185" s="100">
        <v>0</v>
      </c>
      <c r="E185" s="68"/>
      <c r="F185" s="101">
        <v>0</v>
      </c>
      <c r="G185" s="101">
        <v>0</v>
      </c>
      <c r="H185" s="101">
        <v>0</v>
      </c>
      <c r="I185" s="101">
        <v>0</v>
      </c>
      <c r="J185" s="101">
        <v>0</v>
      </c>
      <c r="K185" s="101">
        <v>0</v>
      </c>
      <c r="L185" s="101">
        <v>0</v>
      </c>
      <c r="M185" s="101">
        <v>0</v>
      </c>
      <c r="N185" s="101">
        <v>0</v>
      </c>
      <c r="O185" s="101">
        <v>0</v>
      </c>
      <c r="P185" s="101">
        <v>0</v>
      </c>
      <c r="Q185" s="101">
        <v>0</v>
      </c>
      <c r="R185" s="101">
        <v>0</v>
      </c>
      <c r="S185" s="101">
        <v>0</v>
      </c>
      <c r="T185" s="101">
        <v>0</v>
      </c>
      <c r="U185" s="101">
        <v>0</v>
      </c>
      <c r="V185" s="101">
        <v>0</v>
      </c>
      <c r="W185" s="101">
        <v>0</v>
      </c>
      <c r="X185" s="101">
        <v>0</v>
      </c>
      <c r="Y185" s="101">
        <v>0</v>
      </c>
      <c r="Z185" s="101">
        <v>0</v>
      </c>
      <c r="AA185" s="101">
        <v>0</v>
      </c>
      <c r="AB185" s="101">
        <v>0</v>
      </c>
      <c r="AC185" s="101">
        <v>0</v>
      </c>
      <c r="AD185" s="101">
        <v>0</v>
      </c>
      <c r="AE185" s="101">
        <v>0</v>
      </c>
      <c r="AF185" s="101">
        <v>0</v>
      </c>
      <c r="AG185" s="101">
        <v>0</v>
      </c>
      <c r="AH185" s="17">
        <v>0</v>
      </c>
      <c r="AI185" s="17">
        <v>0</v>
      </c>
      <c r="AJ185"/>
      <c r="AK185"/>
      <c r="AL185"/>
      <c r="AM185"/>
      <c r="AN185"/>
      <c r="AO185"/>
    </row>
    <row r="186" spans="1:41" s="46" customFormat="1" ht="10.5" hidden="1" customHeight="1" outlineLevel="1" x14ac:dyDescent="0.35">
      <c r="A186" s="14" t="s">
        <v>364</v>
      </c>
      <c r="B186" s="15" t="s">
        <v>64</v>
      </c>
      <c r="C186" s="67">
        <v>0</v>
      </c>
      <c r="D186" s="100">
        <v>0</v>
      </c>
      <c r="E186" s="68"/>
      <c r="F186" s="101">
        <v>0</v>
      </c>
      <c r="G186" s="101">
        <v>0</v>
      </c>
      <c r="H186" s="101">
        <v>0</v>
      </c>
      <c r="I186" s="101">
        <v>0</v>
      </c>
      <c r="J186" s="101">
        <v>0</v>
      </c>
      <c r="K186" s="101">
        <v>0</v>
      </c>
      <c r="L186" s="101">
        <v>0</v>
      </c>
      <c r="M186" s="101">
        <v>0</v>
      </c>
      <c r="N186" s="101">
        <v>0</v>
      </c>
      <c r="O186" s="101">
        <v>0</v>
      </c>
      <c r="P186" s="101">
        <v>0</v>
      </c>
      <c r="Q186" s="101">
        <v>0</v>
      </c>
      <c r="R186" s="101">
        <v>0</v>
      </c>
      <c r="S186" s="101">
        <v>0</v>
      </c>
      <c r="T186" s="101">
        <v>0</v>
      </c>
      <c r="U186" s="101">
        <v>0</v>
      </c>
      <c r="V186" s="101">
        <v>0</v>
      </c>
      <c r="W186" s="101">
        <v>0</v>
      </c>
      <c r="X186" s="101">
        <v>0</v>
      </c>
      <c r="Y186" s="101">
        <v>0</v>
      </c>
      <c r="Z186" s="101">
        <v>0</v>
      </c>
      <c r="AA186" s="101">
        <v>0</v>
      </c>
      <c r="AB186" s="101">
        <v>0</v>
      </c>
      <c r="AC186" s="101">
        <v>0</v>
      </c>
      <c r="AD186" s="101">
        <v>0</v>
      </c>
      <c r="AE186" s="101">
        <v>0</v>
      </c>
      <c r="AF186" s="101">
        <v>0</v>
      </c>
      <c r="AG186" s="101">
        <v>0</v>
      </c>
      <c r="AH186" s="17">
        <v>0</v>
      </c>
      <c r="AI186" s="17">
        <v>0</v>
      </c>
      <c r="AJ186"/>
      <c r="AK186"/>
      <c r="AL186"/>
      <c r="AM186"/>
      <c r="AN186"/>
      <c r="AO186"/>
    </row>
    <row r="187" spans="1:41" s="46" customFormat="1" ht="10.5" hidden="1" customHeight="1" outlineLevel="1" x14ac:dyDescent="0.35">
      <c r="A187" s="14" t="s">
        <v>365</v>
      </c>
      <c r="B187" s="15" t="s">
        <v>65</v>
      </c>
      <c r="C187" s="67">
        <v>0</v>
      </c>
      <c r="D187" s="100">
        <v>0</v>
      </c>
      <c r="E187" s="68"/>
      <c r="F187" s="101">
        <v>0</v>
      </c>
      <c r="G187" s="101">
        <v>0</v>
      </c>
      <c r="H187" s="101">
        <v>0</v>
      </c>
      <c r="I187" s="101">
        <v>0</v>
      </c>
      <c r="J187" s="101">
        <v>0</v>
      </c>
      <c r="K187" s="101">
        <v>0</v>
      </c>
      <c r="L187" s="101">
        <v>0</v>
      </c>
      <c r="M187" s="101">
        <v>0</v>
      </c>
      <c r="N187" s="101">
        <v>0</v>
      </c>
      <c r="O187" s="101">
        <v>0</v>
      </c>
      <c r="P187" s="101">
        <v>0</v>
      </c>
      <c r="Q187" s="101">
        <v>0</v>
      </c>
      <c r="R187" s="101">
        <v>0</v>
      </c>
      <c r="S187" s="101">
        <v>0</v>
      </c>
      <c r="T187" s="101">
        <v>0</v>
      </c>
      <c r="U187" s="101">
        <v>0</v>
      </c>
      <c r="V187" s="101">
        <v>0</v>
      </c>
      <c r="W187" s="101">
        <v>0</v>
      </c>
      <c r="X187" s="101">
        <v>0</v>
      </c>
      <c r="Y187" s="101">
        <v>0</v>
      </c>
      <c r="Z187" s="101">
        <v>0</v>
      </c>
      <c r="AA187" s="101">
        <v>0</v>
      </c>
      <c r="AB187" s="101">
        <v>0</v>
      </c>
      <c r="AC187" s="101">
        <v>0</v>
      </c>
      <c r="AD187" s="101">
        <v>0</v>
      </c>
      <c r="AE187" s="101">
        <v>0</v>
      </c>
      <c r="AF187" s="101">
        <v>0</v>
      </c>
      <c r="AG187" s="101">
        <v>0</v>
      </c>
      <c r="AH187" s="17">
        <v>0</v>
      </c>
      <c r="AI187" s="17">
        <v>0</v>
      </c>
      <c r="AJ187"/>
      <c r="AK187"/>
      <c r="AL187"/>
      <c r="AM187"/>
      <c r="AN187"/>
      <c r="AO187"/>
    </row>
    <row r="188" spans="1:41" s="46" customFormat="1" ht="10.5" hidden="1" customHeight="1" outlineLevel="1" x14ac:dyDescent="0.35">
      <c r="A188" s="14" t="s">
        <v>366</v>
      </c>
      <c r="B188" s="15" t="s">
        <v>66</v>
      </c>
      <c r="C188" s="67">
        <v>0</v>
      </c>
      <c r="D188" s="100">
        <v>0</v>
      </c>
      <c r="E188" s="68"/>
      <c r="F188" s="101">
        <v>0</v>
      </c>
      <c r="G188" s="101">
        <v>0</v>
      </c>
      <c r="H188" s="101">
        <v>0</v>
      </c>
      <c r="I188" s="101">
        <v>0</v>
      </c>
      <c r="J188" s="101">
        <v>0</v>
      </c>
      <c r="K188" s="101">
        <v>0</v>
      </c>
      <c r="L188" s="101">
        <v>0</v>
      </c>
      <c r="M188" s="101">
        <v>0</v>
      </c>
      <c r="N188" s="101">
        <v>0</v>
      </c>
      <c r="O188" s="101">
        <v>0</v>
      </c>
      <c r="P188" s="101">
        <v>0</v>
      </c>
      <c r="Q188" s="101">
        <v>0</v>
      </c>
      <c r="R188" s="101">
        <v>0</v>
      </c>
      <c r="S188" s="101">
        <v>0</v>
      </c>
      <c r="T188" s="101">
        <v>0</v>
      </c>
      <c r="U188" s="101">
        <v>0</v>
      </c>
      <c r="V188" s="101">
        <v>0</v>
      </c>
      <c r="W188" s="101">
        <v>0</v>
      </c>
      <c r="X188" s="101">
        <v>0</v>
      </c>
      <c r="Y188" s="101">
        <v>0</v>
      </c>
      <c r="Z188" s="101">
        <v>0</v>
      </c>
      <c r="AA188" s="101">
        <v>0</v>
      </c>
      <c r="AB188" s="101">
        <v>0</v>
      </c>
      <c r="AC188" s="101">
        <v>0</v>
      </c>
      <c r="AD188" s="101">
        <v>0</v>
      </c>
      <c r="AE188" s="101">
        <v>0</v>
      </c>
      <c r="AF188" s="101">
        <v>0</v>
      </c>
      <c r="AG188" s="101">
        <v>0</v>
      </c>
      <c r="AH188" s="17">
        <v>0</v>
      </c>
      <c r="AI188" s="17">
        <v>0</v>
      </c>
      <c r="AJ188"/>
      <c r="AK188"/>
      <c r="AL188"/>
      <c r="AM188"/>
      <c r="AN188"/>
      <c r="AO188"/>
    </row>
    <row r="189" spans="1:41" s="46" customFormat="1" ht="10.5" hidden="1" customHeight="1" outlineLevel="1" x14ac:dyDescent="0.35">
      <c r="A189" s="14" t="s">
        <v>367</v>
      </c>
      <c r="B189" s="15" t="s">
        <v>67</v>
      </c>
      <c r="C189" s="67">
        <v>0</v>
      </c>
      <c r="D189" s="100">
        <v>0</v>
      </c>
      <c r="E189" s="68"/>
      <c r="F189" s="101">
        <v>0</v>
      </c>
      <c r="G189" s="101">
        <v>0</v>
      </c>
      <c r="H189" s="101">
        <v>0</v>
      </c>
      <c r="I189" s="101">
        <v>0</v>
      </c>
      <c r="J189" s="101">
        <v>0</v>
      </c>
      <c r="K189" s="101">
        <v>0</v>
      </c>
      <c r="L189" s="101">
        <v>0</v>
      </c>
      <c r="M189" s="101">
        <v>0</v>
      </c>
      <c r="N189" s="101">
        <v>0</v>
      </c>
      <c r="O189" s="101">
        <v>0</v>
      </c>
      <c r="P189" s="101">
        <v>0</v>
      </c>
      <c r="Q189" s="101">
        <v>0</v>
      </c>
      <c r="R189" s="101">
        <v>0</v>
      </c>
      <c r="S189" s="101">
        <v>0</v>
      </c>
      <c r="T189" s="101">
        <v>0</v>
      </c>
      <c r="U189" s="101">
        <v>0</v>
      </c>
      <c r="V189" s="101">
        <v>0</v>
      </c>
      <c r="W189" s="101">
        <v>0</v>
      </c>
      <c r="X189" s="101">
        <v>0</v>
      </c>
      <c r="Y189" s="101">
        <v>0</v>
      </c>
      <c r="Z189" s="101">
        <v>0</v>
      </c>
      <c r="AA189" s="101">
        <v>0</v>
      </c>
      <c r="AB189" s="101">
        <v>0</v>
      </c>
      <c r="AC189" s="101">
        <v>0</v>
      </c>
      <c r="AD189" s="101">
        <v>0</v>
      </c>
      <c r="AE189" s="101">
        <v>0</v>
      </c>
      <c r="AF189" s="101">
        <v>0</v>
      </c>
      <c r="AG189" s="101">
        <v>0</v>
      </c>
      <c r="AH189" s="17">
        <v>0</v>
      </c>
      <c r="AI189" s="17">
        <v>0</v>
      </c>
      <c r="AJ189"/>
      <c r="AK189"/>
      <c r="AL189"/>
      <c r="AM189"/>
      <c r="AN189"/>
      <c r="AO189"/>
    </row>
    <row r="190" spans="1:41" s="46" customFormat="1" ht="10.5" hidden="1" customHeight="1" outlineLevel="1" x14ac:dyDescent="0.35">
      <c r="A190" s="14" t="s">
        <v>368</v>
      </c>
      <c r="B190" s="15" t="s">
        <v>68</v>
      </c>
      <c r="C190" s="67">
        <v>0</v>
      </c>
      <c r="D190" s="100">
        <v>0</v>
      </c>
      <c r="E190" s="68"/>
      <c r="F190" s="101">
        <v>0</v>
      </c>
      <c r="G190" s="101">
        <v>0</v>
      </c>
      <c r="H190" s="101">
        <v>0</v>
      </c>
      <c r="I190" s="101">
        <v>0</v>
      </c>
      <c r="J190" s="101">
        <v>0</v>
      </c>
      <c r="K190" s="101">
        <v>0</v>
      </c>
      <c r="L190" s="101">
        <v>0</v>
      </c>
      <c r="M190" s="101">
        <v>0</v>
      </c>
      <c r="N190" s="101">
        <v>0</v>
      </c>
      <c r="O190" s="101">
        <v>0</v>
      </c>
      <c r="P190" s="101">
        <v>0</v>
      </c>
      <c r="Q190" s="101">
        <v>0</v>
      </c>
      <c r="R190" s="101">
        <v>0</v>
      </c>
      <c r="S190" s="101">
        <v>0</v>
      </c>
      <c r="T190" s="101">
        <v>0</v>
      </c>
      <c r="U190" s="101">
        <v>0</v>
      </c>
      <c r="V190" s="101">
        <v>0</v>
      </c>
      <c r="W190" s="101">
        <v>0</v>
      </c>
      <c r="X190" s="101">
        <v>0</v>
      </c>
      <c r="Y190" s="101">
        <v>0</v>
      </c>
      <c r="Z190" s="101">
        <v>0</v>
      </c>
      <c r="AA190" s="101">
        <v>0</v>
      </c>
      <c r="AB190" s="101">
        <v>0</v>
      </c>
      <c r="AC190" s="101">
        <v>0</v>
      </c>
      <c r="AD190" s="101">
        <v>0</v>
      </c>
      <c r="AE190" s="101">
        <v>0</v>
      </c>
      <c r="AF190" s="101">
        <v>0</v>
      </c>
      <c r="AG190" s="101">
        <v>0</v>
      </c>
      <c r="AH190" s="17">
        <v>0</v>
      </c>
      <c r="AI190" s="17">
        <v>0</v>
      </c>
      <c r="AJ190"/>
      <c r="AK190"/>
      <c r="AL190"/>
      <c r="AM190"/>
      <c r="AN190"/>
      <c r="AO190"/>
    </row>
    <row r="191" spans="1:41" s="46" customFormat="1" ht="10.5" hidden="1" customHeight="1" outlineLevel="1" x14ac:dyDescent="0.35">
      <c r="A191" s="14" t="s">
        <v>369</v>
      </c>
      <c r="B191" s="15" t="s">
        <v>69</v>
      </c>
      <c r="C191" s="67">
        <v>0</v>
      </c>
      <c r="D191" s="100">
        <v>0</v>
      </c>
      <c r="E191" s="68"/>
      <c r="F191" s="101">
        <v>0</v>
      </c>
      <c r="G191" s="101">
        <v>0</v>
      </c>
      <c r="H191" s="101">
        <v>0</v>
      </c>
      <c r="I191" s="101">
        <v>0</v>
      </c>
      <c r="J191" s="101">
        <v>0</v>
      </c>
      <c r="K191" s="101">
        <v>0</v>
      </c>
      <c r="L191" s="101">
        <v>0</v>
      </c>
      <c r="M191" s="101">
        <v>0</v>
      </c>
      <c r="N191" s="101">
        <v>0</v>
      </c>
      <c r="O191" s="101">
        <v>0</v>
      </c>
      <c r="P191" s="101">
        <v>0</v>
      </c>
      <c r="Q191" s="101">
        <v>0</v>
      </c>
      <c r="R191" s="101">
        <v>0</v>
      </c>
      <c r="S191" s="101">
        <v>0</v>
      </c>
      <c r="T191" s="101">
        <v>0</v>
      </c>
      <c r="U191" s="101">
        <v>0</v>
      </c>
      <c r="V191" s="101">
        <v>0</v>
      </c>
      <c r="W191" s="101">
        <v>0</v>
      </c>
      <c r="X191" s="101">
        <v>0</v>
      </c>
      <c r="Y191" s="101">
        <v>0</v>
      </c>
      <c r="Z191" s="101">
        <v>0</v>
      </c>
      <c r="AA191" s="101">
        <v>0</v>
      </c>
      <c r="AB191" s="101">
        <v>0</v>
      </c>
      <c r="AC191" s="101">
        <v>0</v>
      </c>
      <c r="AD191" s="101">
        <v>0</v>
      </c>
      <c r="AE191" s="101">
        <v>0</v>
      </c>
      <c r="AF191" s="101">
        <v>0</v>
      </c>
      <c r="AG191" s="101">
        <v>0</v>
      </c>
      <c r="AH191" s="17">
        <v>0</v>
      </c>
      <c r="AI191" s="17">
        <v>0</v>
      </c>
      <c r="AJ191"/>
      <c r="AK191"/>
      <c r="AL191"/>
      <c r="AM191"/>
      <c r="AN191"/>
      <c r="AO191"/>
    </row>
    <row r="192" spans="1:41" s="46" customFormat="1" ht="10.5" hidden="1" customHeight="1" outlineLevel="1" x14ac:dyDescent="0.35">
      <c r="A192" s="14" t="s">
        <v>370</v>
      </c>
      <c r="B192" s="15" t="s">
        <v>70</v>
      </c>
      <c r="C192" s="67">
        <v>0</v>
      </c>
      <c r="D192" s="100">
        <v>0</v>
      </c>
      <c r="E192" s="68"/>
      <c r="F192" s="101">
        <v>0</v>
      </c>
      <c r="G192" s="101">
        <v>0</v>
      </c>
      <c r="H192" s="101">
        <v>0</v>
      </c>
      <c r="I192" s="101">
        <v>0</v>
      </c>
      <c r="J192" s="101">
        <v>0</v>
      </c>
      <c r="K192" s="101">
        <v>0</v>
      </c>
      <c r="L192" s="101">
        <v>0</v>
      </c>
      <c r="M192" s="101">
        <v>0</v>
      </c>
      <c r="N192" s="101">
        <v>0</v>
      </c>
      <c r="O192" s="101">
        <v>0</v>
      </c>
      <c r="P192" s="101">
        <v>0</v>
      </c>
      <c r="Q192" s="101">
        <v>0</v>
      </c>
      <c r="R192" s="101">
        <v>0</v>
      </c>
      <c r="S192" s="101">
        <v>0</v>
      </c>
      <c r="T192" s="101">
        <v>0</v>
      </c>
      <c r="U192" s="101">
        <v>0</v>
      </c>
      <c r="V192" s="101">
        <v>0</v>
      </c>
      <c r="W192" s="101">
        <v>0</v>
      </c>
      <c r="X192" s="101">
        <v>0</v>
      </c>
      <c r="Y192" s="101">
        <v>0</v>
      </c>
      <c r="Z192" s="101">
        <v>0</v>
      </c>
      <c r="AA192" s="101">
        <v>0</v>
      </c>
      <c r="AB192" s="101">
        <v>0</v>
      </c>
      <c r="AC192" s="101">
        <v>0</v>
      </c>
      <c r="AD192" s="101">
        <v>0</v>
      </c>
      <c r="AE192" s="101">
        <v>0</v>
      </c>
      <c r="AF192" s="101">
        <v>0</v>
      </c>
      <c r="AG192" s="101">
        <v>0</v>
      </c>
      <c r="AH192" s="17">
        <v>0</v>
      </c>
      <c r="AI192" s="17">
        <v>0</v>
      </c>
      <c r="AJ192"/>
      <c r="AK192"/>
      <c r="AL192"/>
      <c r="AM192"/>
      <c r="AN192"/>
      <c r="AO192"/>
    </row>
    <row r="193" spans="1:41" s="46" customFormat="1" ht="10.5" hidden="1" customHeight="1" outlineLevel="1" x14ac:dyDescent="0.35">
      <c r="A193" s="14" t="s">
        <v>371</v>
      </c>
      <c r="B193" s="15" t="s">
        <v>71</v>
      </c>
      <c r="C193" s="67">
        <v>0</v>
      </c>
      <c r="D193" s="100">
        <v>0</v>
      </c>
      <c r="E193" s="68"/>
      <c r="F193" s="101">
        <v>0</v>
      </c>
      <c r="G193" s="101">
        <v>0</v>
      </c>
      <c r="H193" s="101">
        <v>0</v>
      </c>
      <c r="I193" s="101">
        <v>0</v>
      </c>
      <c r="J193" s="101">
        <v>0</v>
      </c>
      <c r="K193" s="101">
        <v>0</v>
      </c>
      <c r="L193" s="101">
        <v>0</v>
      </c>
      <c r="M193" s="101">
        <v>0</v>
      </c>
      <c r="N193" s="101">
        <v>0</v>
      </c>
      <c r="O193" s="101">
        <v>0</v>
      </c>
      <c r="P193" s="101">
        <v>0</v>
      </c>
      <c r="Q193" s="101">
        <v>0</v>
      </c>
      <c r="R193" s="101">
        <v>0</v>
      </c>
      <c r="S193" s="101">
        <v>0</v>
      </c>
      <c r="T193" s="101">
        <v>0</v>
      </c>
      <c r="U193" s="101">
        <v>0</v>
      </c>
      <c r="V193" s="101">
        <v>0</v>
      </c>
      <c r="W193" s="101">
        <v>0</v>
      </c>
      <c r="X193" s="101">
        <v>0</v>
      </c>
      <c r="Y193" s="101">
        <v>0</v>
      </c>
      <c r="Z193" s="101">
        <v>0</v>
      </c>
      <c r="AA193" s="101">
        <v>0</v>
      </c>
      <c r="AB193" s="101">
        <v>0</v>
      </c>
      <c r="AC193" s="101">
        <v>0</v>
      </c>
      <c r="AD193" s="101">
        <v>0</v>
      </c>
      <c r="AE193" s="101">
        <v>0</v>
      </c>
      <c r="AF193" s="101">
        <v>0</v>
      </c>
      <c r="AG193" s="101">
        <v>0</v>
      </c>
      <c r="AH193" s="17">
        <v>0</v>
      </c>
      <c r="AI193" s="17">
        <v>0</v>
      </c>
      <c r="AJ193"/>
      <c r="AK193"/>
      <c r="AL193"/>
      <c r="AM193"/>
      <c r="AN193"/>
      <c r="AO193"/>
    </row>
    <row r="194" spans="1:41" s="46" customFormat="1" ht="10.5" hidden="1" customHeight="1" outlineLevel="1" x14ac:dyDescent="0.35">
      <c r="A194" s="14" t="s">
        <v>372</v>
      </c>
      <c r="B194" s="15" t="s">
        <v>72</v>
      </c>
      <c r="C194" s="67">
        <v>0</v>
      </c>
      <c r="D194" s="100">
        <v>0</v>
      </c>
      <c r="E194" s="68"/>
      <c r="F194" s="101">
        <v>0</v>
      </c>
      <c r="G194" s="101">
        <v>0</v>
      </c>
      <c r="H194" s="101">
        <v>0</v>
      </c>
      <c r="I194" s="101">
        <v>0</v>
      </c>
      <c r="J194" s="101">
        <v>0</v>
      </c>
      <c r="K194" s="101">
        <v>0</v>
      </c>
      <c r="L194" s="101">
        <v>0</v>
      </c>
      <c r="M194" s="101">
        <v>0</v>
      </c>
      <c r="N194" s="101">
        <v>0</v>
      </c>
      <c r="O194" s="101">
        <v>0</v>
      </c>
      <c r="P194" s="101">
        <v>0</v>
      </c>
      <c r="Q194" s="101">
        <v>0</v>
      </c>
      <c r="R194" s="101">
        <v>0</v>
      </c>
      <c r="S194" s="101">
        <v>0</v>
      </c>
      <c r="T194" s="101">
        <v>0</v>
      </c>
      <c r="U194" s="101">
        <v>0</v>
      </c>
      <c r="V194" s="101">
        <v>0</v>
      </c>
      <c r="W194" s="101">
        <v>0</v>
      </c>
      <c r="X194" s="101">
        <v>0</v>
      </c>
      <c r="Y194" s="101">
        <v>0</v>
      </c>
      <c r="Z194" s="101">
        <v>0</v>
      </c>
      <c r="AA194" s="101">
        <v>0</v>
      </c>
      <c r="AB194" s="101">
        <v>0</v>
      </c>
      <c r="AC194" s="101">
        <v>0</v>
      </c>
      <c r="AD194" s="101">
        <v>0</v>
      </c>
      <c r="AE194" s="101">
        <v>0</v>
      </c>
      <c r="AF194" s="101">
        <v>0</v>
      </c>
      <c r="AG194" s="101">
        <v>0</v>
      </c>
      <c r="AH194" s="17">
        <v>0</v>
      </c>
      <c r="AI194" s="17">
        <v>0</v>
      </c>
      <c r="AJ194"/>
      <c r="AK194"/>
      <c r="AL194"/>
      <c r="AM194"/>
      <c r="AN194"/>
      <c r="AO194"/>
    </row>
    <row r="195" spans="1:41" s="46" customFormat="1" ht="10.5" hidden="1" customHeight="1" outlineLevel="1" x14ac:dyDescent="0.35">
      <c r="A195" s="14" t="s">
        <v>373</v>
      </c>
      <c r="B195" s="15" t="s">
        <v>73</v>
      </c>
      <c r="C195" s="67">
        <v>0</v>
      </c>
      <c r="D195" s="100">
        <v>0</v>
      </c>
      <c r="E195" s="68"/>
      <c r="F195" s="101">
        <v>0</v>
      </c>
      <c r="G195" s="101">
        <v>0</v>
      </c>
      <c r="H195" s="101">
        <v>0</v>
      </c>
      <c r="I195" s="101">
        <v>0</v>
      </c>
      <c r="J195" s="101">
        <v>0</v>
      </c>
      <c r="K195" s="101">
        <v>0</v>
      </c>
      <c r="L195" s="101">
        <v>0</v>
      </c>
      <c r="M195" s="101">
        <v>0</v>
      </c>
      <c r="N195" s="101">
        <v>0</v>
      </c>
      <c r="O195" s="101">
        <v>0</v>
      </c>
      <c r="P195" s="101">
        <v>0</v>
      </c>
      <c r="Q195" s="101">
        <v>0</v>
      </c>
      <c r="R195" s="101">
        <v>0</v>
      </c>
      <c r="S195" s="101">
        <v>0</v>
      </c>
      <c r="T195" s="101">
        <v>0</v>
      </c>
      <c r="U195" s="101">
        <v>0</v>
      </c>
      <c r="V195" s="101">
        <v>0</v>
      </c>
      <c r="W195" s="101">
        <v>0</v>
      </c>
      <c r="X195" s="101">
        <v>0</v>
      </c>
      <c r="Y195" s="101">
        <v>0</v>
      </c>
      <c r="Z195" s="101">
        <v>0</v>
      </c>
      <c r="AA195" s="101">
        <v>0</v>
      </c>
      <c r="AB195" s="101">
        <v>0</v>
      </c>
      <c r="AC195" s="101">
        <v>0</v>
      </c>
      <c r="AD195" s="101">
        <v>0</v>
      </c>
      <c r="AE195" s="101">
        <v>0</v>
      </c>
      <c r="AF195" s="101">
        <v>0</v>
      </c>
      <c r="AG195" s="101">
        <v>0</v>
      </c>
      <c r="AH195" s="17">
        <v>0</v>
      </c>
      <c r="AI195" s="17">
        <v>0</v>
      </c>
      <c r="AJ195"/>
      <c r="AK195"/>
      <c r="AL195"/>
      <c r="AM195"/>
      <c r="AN195"/>
      <c r="AO195"/>
    </row>
    <row r="196" spans="1:41" s="46" customFormat="1" ht="10.5" hidden="1" customHeight="1" outlineLevel="1" x14ac:dyDescent="0.35">
      <c r="A196" s="14" t="s">
        <v>374</v>
      </c>
      <c r="B196" s="15" t="s">
        <v>74</v>
      </c>
      <c r="C196" s="67">
        <v>0</v>
      </c>
      <c r="D196" s="100">
        <v>0</v>
      </c>
      <c r="E196" s="68"/>
      <c r="F196" s="101">
        <v>0</v>
      </c>
      <c r="G196" s="101">
        <v>0</v>
      </c>
      <c r="H196" s="101">
        <v>0</v>
      </c>
      <c r="I196" s="101">
        <v>0</v>
      </c>
      <c r="J196" s="101">
        <v>0</v>
      </c>
      <c r="K196" s="101">
        <v>0</v>
      </c>
      <c r="L196" s="101">
        <v>0</v>
      </c>
      <c r="M196" s="101">
        <v>0</v>
      </c>
      <c r="N196" s="101">
        <v>0</v>
      </c>
      <c r="O196" s="101">
        <v>0</v>
      </c>
      <c r="P196" s="101">
        <v>0</v>
      </c>
      <c r="Q196" s="101">
        <v>0</v>
      </c>
      <c r="R196" s="101">
        <v>0</v>
      </c>
      <c r="S196" s="101">
        <v>0</v>
      </c>
      <c r="T196" s="101">
        <v>0</v>
      </c>
      <c r="U196" s="101">
        <v>0</v>
      </c>
      <c r="V196" s="101">
        <v>0</v>
      </c>
      <c r="W196" s="101">
        <v>0</v>
      </c>
      <c r="X196" s="101">
        <v>0</v>
      </c>
      <c r="Y196" s="101">
        <v>0</v>
      </c>
      <c r="Z196" s="101">
        <v>0</v>
      </c>
      <c r="AA196" s="101">
        <v>0</v>
      </c>
      <c r="AB196" s="101">
        <v>0</v>
      </c>
      <c r="AC196" s="101">
        <v>0</v>
      </c>
      <c r="AD196" s="101">
        <v>0</v>
      </c>
      <c r="AE196" s="101">
        <v>0</v>
      </c>
      <c r="AF196" s="101">
        <v>0</v>
      </c>
      <c r="AG196" s="101">
        <v>0</v>
      </c>
      <c r="AH196" s="17">
        <v>0</v>
      </c>
      <c r="AI196" s="17">
        <v>0</v>
      </c>
      <c r="AJ196"/>
      <c r="AK196"/>
      <c r="AL196"/>
      <c r="AM196"/>
      <c r="AN196"/>
      <c r="AO196"/>
    </row>
    <row r="197" spans="1:41" s="46" customFormat="1" ht="10.5" hidden="1" customHeight="1" outlineLevel="1" x14ac:dyDescent="0.35">
      <c r="A197" s="14" t="s">
        <v>375</v>
      </c>
      <c r="B197" s="15" t="s">
        <v>75</v>
      </c>
      <c r="C197" s="67">
        <v>0</v>
      </c>
      <c r="D197" s="100">
        <v>0</v>
      </c>
      <c r="E197" s="68"/>
      <c r="F197" s="101">
        <v>0</v>
      </c>
      <c r="G197" s="101">
        <v>0</v>
      </c>
      <c r="H197" s="101">
        <v>0</v>
      </c>
      <c r="I197" s="101">
        <v>0</v>
      </c>
      <c r="J197" s="101">
        <v>0</v>
      </c>
      <c r="K197" s="101">
        <v>0</v>
      </c>
      <c r="L197" s="101">
        <v>0</v>
      </c>
      <c r="M197" s="101">
        <v>0</v>
      </c>
      <c r="N197" s="101">
        <v>0</v>
      </c>
      <c r="O197" s="101">
        <v>0</v>
      </c>
      <c r="P197" s="101">
        <v>0</v>
      </c>
      <c r="Q197" s="101">
        <v>0</v>
      </c>
      <c r="R197" s="101">
        <v>0</v>
      </c>
      <c r="S197" s="101">
        <v>0</v>
      </c>
      <c r="T197" s="101">
        <v>0</v>
      </c>
      <c r="U197" s="101">
        <v>0</v>
      </c>
      <c r="V197" s="101">
        <v>0</v>
      </c>
      <c r="W197" s="101">
        <v>0</v>
      </c>
      <c r="X197" s="101">
        <v>0</v>
      </c>
      <c r="Y197" s="101">
        <v>0</v>
      </c>
      <c r="Z197" s="101">
        <v>0</v>
      </c>
      <c r="AA197" s="101">
        <v>0</v>
      </c>
      <c r="AB197" s="101">
        <v>0</v>
      </c>
      <c r="AC197" s="101">
        <v>0</v>
      </c>
      <c r="AD197" s="101">
        <v>0</v>
      </c>
      <c r="AE197" s="101">
        <v>0</v>
      </c>
      <c r="AF197" s="101">
        <v>0</v>
      </c>
      <c r="AG197" s="101">
        <v>0</v>
      </c>
      <c r="AH197" s="17">
        <v>0</v>
      </c>
      <c r="AI197" s="17">
        <v>0</v>
      </c>
      <c r="AJ197"/>
      <c r="AK197"/>
      <c r="AL197"/>
      <c r="AM197"/>
      <c r="AN197"/>
      <c r="AO197"/>
    </row>
    <row r="198" spans="1:41" s="46" customFormat="1" ht="10.5" hidden="1" customHeight="1" outlineLevel="1" x14ac:dyDescent="0.35">
      <c r="A198" s="14" t="s">
        <v>376</v>
      </c>
      <c r="B198" s="15" t="s">
        <v>76</v>
      </c>
      <c r="C198" s="67">
        <v>0</v>
      </c>
      <c r="D198" s="100">
        <v>0</v>
      </c>
      <c r="E198" s="68"/>
      <c r="F198" s="101">
        <v>0</v>
      </c>
      <c r="G198" s="101">
        <v>0</v>
      </c>
      <c r="H198" s="101">
        <v>0</v>
      </c>
      <c r="I198" s="101">
        <v>0</v>
      </c>
      <c r="J198" s="101">
        <v>0</v>
      </c>
      <c r="K198" s="101">
        <v>0</v>
      </c>
      <c r="L198" s="101">
        <v>0</v>
      </c>
      <c r="M198" s="101">
        <v>0</v>
      </c>
      <c r="N198" s="101">
        <v>0</v>
      </c>
      <c r="O198" s="101">
        <v>0</v>
      </c>
      <c r="P198" s="101">
        <v>0</v>
      </c>
      <c r="Q198" s="101">
        <v>0</v>
      </c>
      <c r="R198" s="101">
        <v>0</v>
      </c>
      <c r="S198" s="101">
        <v>0</v>
      </c>
      <c r="T198" s="101">
        <v>0</v>
      </c>
      <c r="U198" s="101">
        <v>0</v>
      </c>
      <c r="V198" s="101">
        <v>0</v>
      </c>
      <c r="W198" s="101">
        <v>0</v>
      </c>
      <c r="X198" s="101">
        <v>0</v>
      </c>
      <c r="Y198" s="101">
        <v>0</v>
      </c>
      <c r="Z198" s="101">
        <v>0</v>
      </c>
      <c r="AA198" s="101">
        <v>0</v>
      </c>
      <c r="AB198" s="101">
        <v>0</v>
      </c>
      <c r="AC198" s="101">
        <v>0</v>
      </c>
      <c r="AD198" s="101">
        <v>0</v>
      </c>
      <c r="AE198" s="101">
        <v>0</v>
      </c>
      <c r="AF198" s="101">
        <v>0</v>
      </c>
      <c r="AG198" s="101">
        <v>0</v>
      </c>
      <c r="AH198" s="17">
        <v>0</v>
      </c>
      <c r="AI198" s="17">
        <v>0</v>
      </c>
      <c r="AJ198"/>
      <c r="AK198"/>
      <c r="AL198"/>
      <c r="AM198"/>
      <c r="AN198"/>
      <c r="AO198"/>
    </row>
    <row r="199" spans="1:41" s="46" customFormat="1" ht="10.5" hidden="1" customHeight="1" outlineLevel="1" x14ac:dyDescent="0.35">
      <c r="A199" s="14" t="s">
        <v>377</v>
      </c>
      <c r="B199" s="15" t="s">
        <v>77</v>
      </c>
      <c r="C199" s="67">
        <v>0</v>
      </c>
      <c r="D199" s="100">
        <v>0</v>
      </c>
      <c r="E199" s="68"/>
      <c r="F199" s="101">
        <v>0</v>
      </c>
      <c r="G199" s="101">
        <v>0</v>
      </c>
      <c r="H199" s="101">
        <v>0</v>
      </c>
      <c r="I199" s="101">
        <v>0</v>
      </c>
      <c r="J199" s="101">
        <v>0</v>
      </c>
      <c r="K199" s="101">
        <v>0</v>
      </c>
      <c r="L199" s="101">
        <v>0</v>
      </c>
      <c r="M199" s="101">
        <v>0</v>
      </c>
      <c r="N199" s="101">
        <v>0</v>
      </c>
      <c r="O199" s="101">
        <v>0</v>
      </c>
      <c r="P199" s="101">
        <v>0</v>
      </c>
      <c r="Q199" s="101">
        <v>0</v>
      </c>
      <c r="R199" s="101">
        <v>0</v>
      </c>
      <c r="S199" s="101">
        <v>0</v>
      </c>
      <c r="T199" s="101">
        <v>0</v>
      </c>
      <c r="U199" s="101">
        <v>0</v>
      </c>
      <c r="V199" s="101">
        <v>0</v>
      </c>
      <c r="W199" s="101">
        <v>0</v>
      </c>
      <c r="X199" s="101">
        <v>0</v>
      </c>
      <c r="Y199" s="101">
        <v>0</v>
      </c>
      <c r="Z199" s="101">
        <v>0</v>
      </c>
      <c r="AA199" s="101">
        <v>0</v>
      </c>
      <c r="AB199" s="101">
        <v>0</v>
      </c>
      <c r="AC199" s="101">
        <v>0</v>
      </c>
      <c r="AD199" s="101">
        <v>0</v>
      </c>
      <c r="AE199" s="101">
        <v>0</v>
      </c>
      <c r="AF199" s="101">
        <v>0</v>
      </c>
      <c r="AG199" s="101">
        <v>0</v>
      </c>
      <c r="AH199" s="17">
        <v>0</v>
      </c>
      <c r="AI199" s="17">
        <v>0</v>
      </c>
      <c r="AJ199"/>
      <c r="AK199"/>
      <c r="AL199"/>
      <c r="AM199"/>
      <c r="AN199"/>
      <c r="AO199"/>
    </row>
    <row r="200" spans="1:41" s="46" customFormat="1" ht="10.5" hidden="1" customHeight="1" outlineLevel="1" x14ac:dyDescent="0.35">
      <c r="A200" s="14" t="s">
        <v>378</v>
      </c>
      <c r="B200" s="15" t="s">
        <v>78</v>
      </c>
      <c r="C200" s="67">
        <v>0</v>
      </c>
      <c r="D200" s="100">
        <v>0</v>
      </c>
      <c r="E200" s="68"/>
      <c r="F200" s="101">
        <v>0</v>
      </c>
      <c r="G200" s="101">
        <v>0</v>
      </c>
      <c r="H200" s="101">
        <v>0</v>
      </c>
      <c r="I200" s="101">
        <v>0</v>
      </c>
      <c r="J200" s="101">
        <v>0</v>
      </c>
      <c r="K200" s="101">
        <v>0</v>
      </c>
      <c r="L200" s="101">
        <v>0</v>
      </c>
      <c r="M200" s="101">
        <v>0</v>
      </c>
      <c r="N200" s="101">
        <v>0</v>
      </c>
      <c r="O200" s="101">
        <v>0</v>
      </c>
      <c r="P200" s="101">
        <v>0</v>
      </c>
      <c r="Q200" s="101">
        <v>0</v>
      </c>
      <c r="R200" s="101">
        <v>0</v>
      </c>
      <c r="S200" s="101">
        <v>0</v>
      </c>
      <c r="T200" s="101">
        <v>0</v>
      </c>
      <c r="U200" s="101">
        <v>0</v>
      </c>
      <c r="V200" s="101">
        <v>0</v>
      </c>
      <c r="W200" s="101">
        <v>0</v>
      </c>
      <c r="X200" s="101">
        <v>0</v>
      </c>
      <c r="Y200" s="101">
        <v>0</v>
      </c>
      <c r="Z200" s="101">
        <v>0</v>
      </c>
      <c r="AA200" s="101">
        <v>0</v>
      </c>
      <c r="AB200" s="101">
        <v>0</v>
      </c>
      <c r="AC200" s="101">
        <v>0</v>
      </c>
      <c r="AD200" s="101">
        <v>0</v>
      </c>
      <c r="AE200" s="101">
        <v>0</v>
      </c>
      <c r="AF200" s="101">
        <v>0</v>
      </c>
      <c r="AG200" s="101">
        <v>0</v>
      </c>
      <c r="AH200" s="17">
        <v>0</v>
      </c>
      <c r="AI200" s="17">
        <v>0</v>
      </c>
      <c r="AJ200"/>
      <c r="AK200"/>
      <c r="AL200"/>
      <c r="AM200"/>
      <c r="AN200"/>
      <c r="AO200"/>
    </row>
    <row r="201" spans="1:41" s="46" customFormat="1" ht="10.5" hidden="1" customHeight="1" outlineLevel="1" x14ac:dyDescent="0.35">
      <c r="A201" s="14" t="s">
        <v>379</v>
      </c>
      <c r="B201" s="15" t="s">
        <v>79</v>
      </c>
      <c r="C201" s="67">
        <v>0</v>
      </c>
      <c r="D201" s="100">
        <v>0</v>
      </c>
      <c r="E201" s="68"/>
      <c r="F201" s="101">
        <v>0</v>
      </c>
      <c r="G201" s="101">
        <v>0</v>
      </c>
      <c r="H201" s="101">
        <v>0</v>
      </c>
      <c r="I201" s="101">
        <v>0</v>
      </c>
      <c r="J201" s="101">
        <v>0</v>
      </c>
      <c r="K201" s="101">
        <v>0</v>
      </c>
      <c r="L201" s="101">
        <v>0</v>
      </c>
      <c r="M201" s="101">
        <v>0</v>
      </c>
      <c r="N201" s="101">
        <v>0</v>
      </c>
      <c r="O201" s="101">
        <v>0</v>
      </c>
      <c r="P201" s="101">
        <v>0</v>
      </c>
      <c r="Q201" s="101">
        <v>0</v>
      </c>
      <c r="R201" s="101">
        <v>0</v>
      </c>
      <c r="S201" s="101">
        <v>0</v>
      </c>
      <c r="T201" s="101">
        <v>0</v>
      </c>
      <c r="U201" s="101">
        <v>0</v>
      </c>
      <c r="V201" s="101">
        <v>0</v>
      </c>
      <c r="W201" s="101">
        <v>0</v>
      </c>
      <c r="X201" s="101">
        <v>0</v>
      </c>
      <c r="Y201" s="101">
        <v>0</v>
      </c>
      <c r="Z201" s="101">
        <v>0</v>
      </c>
      <c r="AA201" s="101">
        <v>0</v>
      </c>
      <c r="AB201" s="101">
        <v>0</v>
      </c>
      <c r="AC201" s="101">
        <v>0</v>
      </c>
      <c r="AD201" s="101">
        <v>0</v>
      </c>
      <c r="AE201" s="101">
        <v>0</v>
      </c>
      <c r="AF201" s="101">
        <v>0</v>
      </c>
      <c r="AG201" s="101">
        <v>0</v>
      </c>
      <c r="AH201" s="17">
        <v>0</v>
      </c>
      <c r="AI201" s="17">
        <v>0</v>
      </c>
      <c r="AJ201"/>
      <c r="AK201"/>
      <c r="AL201"/>
      <c r="AM201"/>
      <c r="AN201"/>
      <c r="AO201"/>
    </row>
    <row r="202" spans="1:41" s="46" customFormat="1" ht="10.5" hidden="1" customHeight="1" outlineLevel="1" x14ac:dyDescent="0.35">
      <c r="A202" s="14" t="s">
        <v>380</v>
      </c>
      <c r="B202" s="15" t="s">
        <v>80</v>
      </c>
      <c r="C202" s="67">
        <v>0</v>
      </c>
      <c r="D202" s="100">
        <v>0</v>
      </c>
      <c r="E202" s="68"/>
      <c r="F202" s="101">
        <v>0</v>
      </c>
      <c r="G202" s="101">
        <v>0</v>
      </c>
      <c r="H202" s="101">
        <v>0</v>
      </c>
      <c r="I202" s="101">
        <v>0</v>
      </c>
      <c r="J202" s="101">
        <v>0</v>
      </c>
      <c r="K202" s="101">
        <v>0</v>
      </c>
      <c r="L202" s="101">
        <v>0</v>
      </c>
      <c r="M202" s="101">
        <v>0</v>
      </c>
      <c r="N202" s="101">
        <v>0</v>
      </c>
      <c r="O202" s="101">
        <v>0</v>
      </c>
      <c r="P202" s="101">
        <v>0</v>
      </c>
      <c r="Q202" s="101">
        <v>0</v>
      </c>
      <c r="R202" s="101">
        <v>0</v>
      </c>
      <c r="S202" s="101">
        <v>0</v>
      </c>
      <c r="T202" s="101">
        <v>0</v>
      </c>
      <c r="U202" s="101">
        <v>0</v>
      </c>
      <c r="V202" s="101">
        <v>0</v>
      </c>
      <c r="W202" s="101">
        <v>0</v>
      </c>
      <c r="X202" s="101">
        <v>0</v>
      </c>
      <c r="Y202" s="101">
        <v>0</v>
      </c>
      <c r="Z202" s="101">
        <v>0</v>
      </c>
      <c r="AA202" s="101">
        <v>0</v>
      </c>
      <c r="AB202" s="101">
        <v>0</v>
      </c>
      <c r="AC202" s="101">
        <v>0</v>
      </c>
      <c r="AD202" s="101">
        <v>0</v>
      </c>
      <c r="AE202" s="101">
        <v>0</v>
      </c>
      <c r="AF202" s="101">
        <v>0</v>
      </c>
      <c r="AG202" s="101">
        <v>0</v>
      </c>
      <c r="AH202" s="17">
        <v>0</v>
      </c>
      <c r="AI202" s="17">
        <v>0</v>
      </c>
      <c r="AJ202"/>
      <c r="AK202"/>
      <c r="AL202"/>
      <c r="AM202"/>
      <c r="AN202"/>
      <c r="AO202"/>
    </row>
    <row r="203" spans="1:41" s="46" customFormat="1" ht="10.5" hidden="1" customHeight="1" outlineLevel="1" x14ac:dyDescent="0.35">
      <c r="A203" s="14" t="s">
        <v>381</v>
      </c>
      <c r="B203" s="15" t="s">
        <v>81</v>
      </c>
      <c r="C203" s="67">
        <v>0</v>
      </c>
      <c r="D203" s="100">
        <v>0</v>
      </c>
      <c r="E203" s="68"/>
      <c r="F203" s="101">
        <v>0</v>
      </c>
      <c r="G203" s="101">
        <v>0</v>
      </c>
      <c r="H203" s="101">
        <v>0</v>
      </c>
      <c r="I203" s="101">
        <v>0</v>
      </c>
      <c r="J203" s="101">
        <v>0</v>
      </c>
      <c r="K203" s="101">
        <v>0</v>
      </c>
      <c r="L203" s="101">
        <v>0</v>
      </c>
      <c r="M203" s="101">
        <v>0</v>
      </c>
      <c r="N203" s="101">
        <v>0</v>
      </c>
      <c r="O203" s="101">
        <v>0</v>
      </c>
      <c r="P203" s="101">
        <v>0</v>
      </c>
      <c r="Q203" s="101">
        <v>0</v>
      </c>
      <c r="R203" s="101">
        <v>0</v>
      </c>
      <c r="S203" s="101">
        <v>0</v>
      </c>
      <c r="T203" s="101">
        <v>0</v>
      </c>
      <c r="U203" s="101">
        <v>0</v>
      </c>
      <c r="V203" s="101">
        <v>0</v>
      </c>
      <c r="W203" s="101">
        <v>0</v>
      </c>
      <c r="X203" s="101">
        <v>0</v>
      </c>
      <c r="Y203" s="101">
        <v>0</v>
      </c>
      <c r="Z203" s="101">
        <v>0</v>
      </c>
      <c r="AA203" s="101">
        <v>0</v>
      </c>
      <c r="AB203" s="101">
        <v>0</v>
      </c>
      <c r="AC203" s="101">
        <v>0</v>
      </c>
      <c r="AD203" s="101">
        <v>0</v>
      </c>
      <c r="AE203" s="101">
        <v>0</v>
      </c>
      <c r="AF203" s="101">
        <v>0</v>
      </c>
      <c r="AG203" s="101">
        <v>0</v>
      </c>
      <c r="AH203" s="17">
        <v>0</v>
      </c>
      <c r="AI203" s="17">
        <v>0</v>
      </c>
      <c r="AJ203"/>
      <c r="AK203"/>
      <c r="AL203"/>
      <c r="AM203"/>
      <c r="AN203"/>
      <c r="AO203"/>
    </row>
    <row r="204" spans="1:41" s="46" customFormat="1" ht="10.5" hidden="1" customHeight="1" outlineLevel="1" x14ac:dyDescent="0.35">
      <c r="A204" s="55" t="s">
        <v>136</v>
      </c>
      <c r="B204" s="12" t="s">
        <v>138</v>
      </c>
      <c r="C204" s="102">
        <f>C211</f>
        <v>289440.36520428502</v>
      </c>
      <c r="D204" s="103">
        <f>SUM(D205:D211)</f>
        <v>513377105.38261867</v>
      </c>
      <c r="E204" s="104"/>
      <c r="F204" s="103">
        <f t="shared" ref="F204:AI204" si="12">SUM(F205:F211)</f>
        <v>0</v>
      </c>
      <c r="G204" s="103">
        <f t="shared" si="12"/>
        <v>0</v>
      </c>
      <c r="H204" s="103">
        <f t="shared" si="12"/>
        <v>4389657.8639010713</v>
      </c>
      <c r="I204" s="103">
        <f t="shared" si="12"/>
        <v>39299481.245724566</v>
      </c>
      <c r="J204" s="103">
        <f t="shared" si="12"/>
        <v>15434359.771496654</v>
      </c>
      <c r="K204" s="103">
        <f t="shared" si="12"/>
        <v>41373137.693211757</v>
      </c>
      <c r="L204" s="103">
        <f t="shared" si="12"/>
        <v>76535430.668811679</v>
      </c>
      <c r="M204" s="103">
        <f t="shared" si="12"/>
        <v>116253925.3980962</v>
      </c>
      <c r="N204" s="103">
        <f t="shared" si="12"/>
        <v>0</v>
      </c>
      <c r="O204" s="103">
        <f t="shared" si="12"/>
        <v>0</v>
      </c>
      <c r="P204" s="103">
        <f t="shared" si="12"/>
        <v>0</v>
      </c>
      <c r="Q204" s="103">
        <f t="shared" si="12"/>
        <v>0</v>
      </c>
      <c r="R204" s="103">
        <f t="shared" si="12"/>
        <v>0</v>
      </c>
      <c r="S204" s="103">
        <f t="shared" si="12"/>
        <v>0</v>
      </c>
      <c r="T204" s="103">
        <f t="shared" si="12"/>
        <v>0</v>
      </c>
      <c r="U204" s="103">
        <f t="shared" si="12"/>
        <v>11269402.527670277</v>
      </c>
      <c r="V204" s="103">
        <f t="shared" si="12"/>
        <v>7376877.9139939863</v>
      </c>
      <c r="W204" s="103">
        <f t="shared" si="12"/>
        <v>16909450.114146583</v>
      </c>
      <c r="X204" s="103">
        <f t="shared" si="12"/>
        <v>69041590.162161157</v>
      </c>
      <c r="Y204" s="103">
        <f t="shared" si="12"/>
        <v>115493792.02340481</v>
      </c>
      <c r="Z204" s="103">
        <f t="shared" si="12"/>
        <v>0</v>
      </c>
      <c r="AA204" s="103">
        <f t="shared" si="12"/>
        <v>0</v>
      </c>
      <c r="AB204" s="103">
        <f t="shared" si="12"/>
        <v>0</v>
      </c>
      <c r="AC204" s="103">
        <f t="shared" si="12"/>
        <v>0</v>
      </c>
      <c r="AD204" s="103">
        <f t="shared" si="12"/>
        <v>0</v>
      </c>
      <c r="AE204" s="103">
        <f t="shared" si="12"/>
        <v>0</v>
      </c>
      <c r="AF204" s="103">
        <f t="shared" si="12"/>
        <v>0</v>
      </c>
      <c r="AG204" s="103">
        <f t="shared" si="12"/>
        <v>0</v>
      </c>
      <c r="AH204" s="13">
        <f t="shared" si="12"/>
        <v>0</v>
      </c>
      <c r="AI204" s="13">
        <f t="shared" si="12"/>
        <v>0</v>
      </c>
      <c r="AJ204"/>
      <c r="AK204"/>
      <c r="AL204"/>
      <c r="AM204"/>
      <c r="AN204"/>
      <c r="AO204"/>
    </row>
    <row r="205" spans="1:41" s="46" customFormat="1" ht="10.5" hidden="1" customHeight="1" outlineLevel="1" x14ac:dyDescent="0.35">
      <c r="A205" s="111" t="s">
        <v>42</v>
      </c>
      <c r="B205" s="40" t="s">
        <v>43</v>
      </c>
      <c r="C205" s="95">
        <v>1.9800000000000002E-2</v>
      </c>
      <c r="D205" s="105">
        <f>$C$205*SUM(D206:D211)</f>
        <v>9967509.9887976572</v>
      </c>
      <c r="E205" s="106"/>
      <c r="F205" s="105">
        <f t="shared" ref="F205:AI205" si="13">$C$205*SUM(F206:F211)</f>
        <v>0</v>
      </c>
      <c r="G205" s="105">
        <f t="shared" si="13"/>
        <v>0</v>
      </c>
      <c r="H205" s="105">
        <f t="shared" si="13"/>
        <v>85227.716910414994</v>
      </c>
      <c r="I205" s="105">
        <f t="shared" si="13"/>
        <v>763021.89514154382</v>
      </c>
      <c r="J205" s="105">
        <f t="shared" si="13"/>
        <v>299666.91848954087</v>
      </c>
      <c r="K205" s="105">
        <f t="shared" si="13"/>
        <v>803283.12053892203</v>
      </c>
      <c r="L205" s="105">
        <f t="shared" si="13"/>
        <v>1485979.1402652198</v>
      </c>
      <c r="M205" s="105">
        <f t="shared" si="13"/>
        <v>2257136.4217320113</v>
      </c>
      <c r="N205" s="105">
        <f t="shared" si="13"/>
        <v>0</v>
      </c>
      <c r="O205" s="105">
        <f t="shared" si="13"/>
        <v>0</v>
      </c>
      <c r="P205" s="105">
        <f t="shared" si="13"/>
        <v>0</v>
      </c>
      <c r="Q205" s="105">
        <f t="shared" si="13"/>
        <v>0</v>
      </c>
      <c r="R205" s="105">
        <f t="shared" si="13"/>
        <v>0</v>
      </c>
      <c r="S205" s="105">
        <f t="shared" si="13"/>
        <v>0</v>
      </c>
      <c r="T205" s="105">
        <f t="shared" si="13"/>
        <v>0</v>
      </c>
      <c r="U205" s="105">
        <f t="shared" si="13"/>
        <v>218801.89257488868</v>
      </c>
      <c r="V205" s="105">
        <f t="shared" si="13"/>
        <v>143226.30191908308</v>
      </c>
      <c r="W205" s="105">
        <f t="shared" si="13"/>
        <v>328306.64077280089</v>
      </c>
      <c r="X205" s="105">
        <f t="shared" si="13"/>
        <v>1340481.9427444509</v>
      </c>
      <c r="Y205" s="105">
        <f t="shared" si="13"/>
        <v>2242377.9977087816</v>
      </c>
      <c r="Z205" s="105">
        <f t="shared" si="13"/>
        <v>0</v>
      </c>
      <c r="AA205" s="105">
        <f t="shared" si="13"/>
        <v>0</v>
      </c>
      <c r="AB205" s="105">
        <f t="shared" si="13"/>
        <v>0</v>
      </c>
      <c r="AC205" s="105">
        <f t="shared" si="13"/>
        <v>0</v>
      </c>
      <c r="AD205" s="105">
        <f t="shared" si="13"/>
        <v>0</v>
      </c>
      <c r="AE205" s="105">
        <f t="shared" si="13"/>
        <v>0</v>
      </c>
      <c r="AF205" s="105">
        <f t="shared" si="13"/>
        <v>0</v>
      </c>
      <c r="AG205" s="105">
        <f t="shared" si="13"/>
        <v>0</v>
      </c>
      <c r="AH205" s="41">
        <f t="shared" si="13"/>
        <v>0</v>
      </c>
      <c r="AI205" s="41">
        <f t="shared" si="13"/>
        <v>0</v>
      </c>
      <c r="AJ205"/>
      <c r="AK205"/>
      <c r="AL205"/>
      <c r="AM205"/>
      <c r="AN205"/>
      <c r="AO205"/>
    </row>
    <row r="206" spans="1:41" s="46" customFormat="1" ht="10.5" hidden="1" customHeight="1" outlineLevel="1" x14ac:dyDescent="0.35">
      <c r="A206" s="111"/>
      <c r="B206" s="40" t="s">
        <v>44</v>
      </c>
      <c r="C206" s="95">
        <v>0.02</v>
      </c>
      <c r="D206" s="105">
        <f>$C$206*SUM(D211)</f>
        <v>9503433.0477297883</v>
      </c>
      <c r="E206" s="106"/>
      <c r="F206" s="105">
        <f t="shared" ref="F206:AI206" si="14">$C$206*SUM(F211)</f>
        <v>0</v>
      </c>
      <c r="G206" s="105">
        <f t="shared" si="14"/>
        <v>0</v>
      </c>
      <c r="H206" s="105">
        <f t="shared" si="14"/>
        <v>79608.553992262954</v>
      </c>
      <c r="I206" s="105">
        <f t="shared" si="14"/>
        <v>723042.47743531968</v>
      </c>
      <c r="J206" s="105">
        <f t="shared" si="14"/>
        <v>282722.59509391285</v>
      </c>
      <c r="K206" s="105">
        <f t="shared" si="14"/>
        <v>769096.76915019588</v>
      </c>
      <c r="L206" s="105">
        <f t="shared" si="14"/>
        <v>1414671.2582108167</v>
      </c>
      <c r="M206" s="105">
        <f t="shared" si="14"/>
        <v>2149285.6816877048</v>
      </c>
      <c r="N206" s="105">
        <f t="shared" si="14"/>
        <v>0</v>
      </c>
      <c r="O206" s="105">
        <f t="shared" si="14"/>
        <v>0</v>
      </c>
      <c r="P206" s="105">
        <f t="shared" si="14"/>
        <v>0</v>
      </c>
      <c r="Q206" s="105">
        <f t="shared" si="14"/>
        <v>0</v>
      </c>
      <c r="R206" s="105">
        <f t="shared" si="14"/>
        <v>0</v>
      </c>
      <c r="S206" s="105">
        <f t="shared" si="14"/>
        <v>0</v>
      </c>
      <c r="T206" s="105">
        <f t="shared" si="14"/>
        <v>0</v>
      </c>
      <c r="U206" s="105">
        <f t="shared" si="14"/>
        <v>209204.40454346128</v>
      </c>
      <c r="V206" s="105">
        <f t="shared" si="14"/>
        <v>137130.83624786546</v>
      </c>
      <c r="W206" s="105">
        <f t="shared" si="14"/>
        <v>313287.53714251576</v>
      </c>
      <c r="X206" s="105">
        <f t="shared" si="14"/>
        <v>1280935.013972779</v>
      </c>
      <c r="Y206" s="105">
        <f t="shared" si="14"/>
        <v>2144447.9202529555</v>
      </c>
      <c r="Z206" s="105">
        <f t="shared" si="14"/>
        <v>0</v>
      </c>
      <c r="AA206" s="105">
        <f t="shared" si="14"/>
        <v>0</v>
      </c>
      <c r="AB206" s="105">
        <f t="shared" si="14"/>
        <v>0</v>
      </c>
      <c r="AC206" s="105">
        <f t="shared" si="14"/>
        <v>0</v>
      </c>
      <c r="AD206" s="105">
        <f t="shared" si="14"/>
        <v>0</v>
      </c>
      <c r="AE206" s="105">
        <f t="shared" si="14"/>
        <v>0</v>
      </c>
      <c r="AF206" s="105">
        <f t="shared" si="14"/>
        <v>0</v>
      </c>
      <c r="AG206" s="105">
        <f t="shared" si="14"/>
        <v>0</v>
      </c>
      <c r="AH206" s="41">
        <f t="shared" si="14"/>
        <v>0</v>
      </c>
      <c r="AI206" s="41">
        <f t="shared" si="14"/>
        <v>0</v>
      </c>
      <c r="AJ206"/>
      <c r="AK206"/>
      <c r="AL206"/>
      <c r="AM206"/>
      <c r="AN206"/>
      <c r="AO206"/>
    </row>
    <row r="207" spans="1:41" s="46" customFormat="1" ht="10.5" hidden="1" customHeight="1" outlineLevel="1" x14ac:dyDescent="0.35">
      <c r="A207" s="111"/>
      <c r="B207" s="40" t="s">
        <v>45</v>
      </c>
      <c r="C207" s="95">
        <v>5.0000000000000001E-3</v>
      </c>
      <c r="D207" s="105">
        <f>$C$207*SUM(D211)</f>
        <v>2375858.2619324471</v>
      </c>
      <c r="E207" s="106"/>
      <c r="F207" s="105">
        <f t="shared" ref="F207:AI207" si="15">$C$207*SUM(F211)</f>
        <v>0</v>
      </c>
      <c r="G207" s="105">
        <f t="shared" si="15"/>
        <v>0</v>
      </c>
      <c r="H207" s="105">
        <f t="shared" si="15"/>
        <v>19902.138498065739</v>
      </c>
      <c r="I207" s="105">
        <f t="shared" si="15"/>
        <v>180760.61935882992</v>
      </c>
      <c r="J207" s="105">
        <f t="shared" si="15"/>
        <v>70680.648773478213</v>
      </c>
      <c r="K207" s="105">
        <f t="shared" si="15"/>
        <v>192274.19228754897</v>
      </c>
      <c r="L207" s="105">
        <f t="shared" si="15"/>
        <v>353667.81455270416</v>
      </c>
      <c r="M207" s="105">
        <f t="shared" si="15"/>
        <v>537321.42042192619</v>
      </c>
      <c r="N207" s="105">
        <f t="shared" si="15"/>
        <v>0</v>
      </c>
      <c r="O207" s="105">
        <f t="shared" si="15"/>
        <v>0</v>
      </c>
      <c r="P207" s="105">
        <f t="shared" si="15"/>
        <v>0</v>
      </c>
      <c r="Q207" s="105">
        <f t="shared" si="15"/>
        <v>0</v>
      </c>
      <c r="R207" s="105">
        <f t="shared" si="15"/>
        <v>0</v>
      </c>
      <c r="S207" s="105">
        <f t="shared" si="15"/>
        <v>0</v>
      </c>
      <c r="T207" s="105">
        <f t="shared" si="15"/>
        <v>0</v>
      </c>
      <c r="U207" s="105">
        <f t="shared" si="15"/>
        <v>52301.10113586532</v>
      </c>
      <c r="V207" s="105">
        <f t="shared" si="15"/>
        <v>34282.709061966365</v>
      </c>
      <c r="W207" s="105">
        <f t="shared" si="15"/>
        <v>78321.884285628941</v>
      </c>
      <c r="X207" s="105">
        <f t="shared" si="15"/>
        <v>320233.75349319476</v>
      </c>
      <c r="Y207" s="105">
        <f t="shared" si="15"/>
        <v>536111.98006323888</v>
      </c>
      <c r="Z207" s="105">
        <f t="shared" si="15"/>
        <v>0</v>
      </c>
      <c r="AA207" s="105">
        <f t="shared" si="15"/>
        <v>0</v>
      </c>
      <c r="AB207" s="105">
        <f t="shared" si="15"/>
        <v>0</v>
      </c>
      <c r="AC207" s="105">
        <f t="shared" si="15"/>
        <v>0</v>
      </c>
      <c r="AD207" s="105">
        <f t="shared" si="15"/>
        <v>0</v>
      </c>
      <c r="AE207" s="105">
        <f t="shared" si="15"/>
        <v>0</v>
      </c>
      <c r="AF207" s="105">
        <f t="shared" si="15"/>
        <v>0</v>
      </c>
      <c r="AG207" s="105">
        <f t="shared" si="15"/>
        <v>0</v>
      </c>
      <c r="AH207" s="41">
        <f t="shared" si="15"/>
        <v>0</v>
      </c>
      <c r="AI207" s="41">
        <f t="shared" si="15"/>
        <v>0</v>
      </c>
      <c r="AJ207"/>
      <c r="AK207"/>
      <c r="AL207"/>
      <c r="AM207"/>
      <c r="AN207"/>
      <c r="AO207"/>
    </row>
    <row r="208" spans="1:41" s="46" customFormat="1" ht="10.5" hidden="1" customHeight="1" outlineLevel="1" x14ac:dyDescent="0.35">
      <c r="A208" s="111"/>
      <c r="B208" s="40" t="s">
        <v>46</v>
      </c>
      <c r="C208" s="95">
        <v>5.0000000000000001E-3</v>
      </c>
      <c r="D208" s="105">
        <f>$C$208*SUM(D211)</f>
        <v>2375858.2619324471</v>
      </c>
      <c r="E208" s="106"/>
      <c r="F208" s="105">
        <f t="shared" ref="F208:AI208" si="16">$C$208*SUM(F211)</f>
        <v>0</v>
      </c>
      <c r="G208" s="105">
        <f t="shared" si="16"/>
        <v>0</v>
      </c>
      <c r="H208" s="105">
        <f t="shared" si="16"/>
        <v>19902.138498065739</v>
      </c>
      <c r="I208" s="105">
        <f t="shared" si="16"/>
        <v>180760.61935882992</v>
      </c>
      <c r="J208" s="105">
        <f t="shared" si="16"/>
        <v>70680.648773478213</v>
      </c>
      <c r="K208" s="105">
        <f t="shared" si="16"/>
        <v>192274.19228754897</v>
      </c>
      <c r="L208" s="105">
        <f t="shared" si="16"/>
        <v>353667.81455270416</v>
      </c>
      <c r="M208" s="105">
        <f t="shared" si="16"/>
        <v>537321.42042192619</v>
      </c>
      <c r="N208" s="105">
        <f t="shared" si="16"/>
        <v>0</v>
      </c>
      <c r="O208" s="105">
        <f t="shared" si="16"/>
        <v>0</v>
      </c>
      <c r="P208" s="105">
        <f t="shared" si="16"/>
        <v>0</v>
      </c>
      <c r="Q208" s="105">
        <f t="shared" si="16"/>
        <v>0</v>
      </c>
      <c r="R208" s="105">
        <f t="shared" si="16"/>
        <v>0</v>
      </c>
      <c r="S208" s="105">
        <f t="shared" si="16"/>
        <v>0</v>
      </c>
      <c r="T208" s="105">
        <f t="shared" si="16"/>
        <v>0</v>
      </c>
      <c r="U208" s="105">
        <f t="shared" si="16"/>
        <v>52301.10113586532</v>
      </c>
      <c r="V208" s="105">
        <f t="shared" si="16"/>
        <v>34282.709061966365</v>
      </c>
      <c r="W208" s="105">
        <f t="shared" si="16"/>
        <v>78321.884285628941</v>
      </c>
      <c r="X208" s="105">
        <f t="shared" si="16"/>
        <v>320233.75349319476</v>
      </c>
      <c r="Y208" s="105">
        <f t="shared" si="16"/>
        <v>536111.98006323888</v>
      </c>
      <c r="Z208" s="105">
        <f t="shared" si="16"/>
        <v>0</v>
      </c>
      <c r="AA208" s="105">
        <f t="shared" si="16"/>
        <v>0</v>
      </c>
      <c r="AB208" s="105">
        <f t="shared" si="16"/>
        <v>0</v>
      </c>
      <c r="AC208" s="105">
        <f t="shared" si="16"/>
        <v>0</v>
      </c>
      <c r="AD208" s="105">
        <f t="shared" si="16"/>
        <v>0</v>
      </c>
      <c r="AE208" s="105">
        <f t="shared" si="16"/>
        <v>0</v>
      </c>
      <c r="AF208" s="105">
        <f t="shared" si="16"/>
        <v>0</v>
      </c>
      <c r="AG208" s="105">
        <f t="shared" si="16"/>
        <v>0</v>
      </c>
      <c r="AH208" s="41">
        <f t="shared" si="16"/>
        <v>0</v>
      </c>
      <c r="AI208" s="41">
        <f t="shared" si="16"/>
        <v>0</v>
      </c>
      <c r="AJ208"/>
      <c r="AK208"/>
      <c r="AL208"/>
      <c r="AM208"/>
      <c r="AN208"/>
      <c r="AO208"/>
    </row>
    <row r="209" spans="1:41" s="46" customFormat="1" ht="10.5" hidden="1" customHeight="1" outlineLevel="1" x14ac:dyDescent="0.35">
      <c r="A209" s="111"/>
      <c r="B209" s="40" t="s">
        <v>47</v>
      </c>
      <c r="C209" s="95">
        <v>2.5000000000000001E-2</v>
      </c>
      <c r="D209" s="105">
        <f>$C$209*SUM(D211)</f>
        <v>11879291.309662236</v>
      </c>
      <c r="E209" s="106"/>
      <c r="F209" s="105">
        <f t="shared" ref="F209:AI209" si="17">$C$209*SUM(F211)</f>
        <v>0</v>
      </c>
      <c r="G209" s="105">
        <f t="shared" si="17"/>
        <v>0</v>
      </c>
      <c r="H209" s="105">
        <f t="shared" si="17"/>
        <v>99510.692490328685</v>
      </c>
      <c r="I209" s="105">
        <f t="shared" si="17"/>
        <v>903803.09679414972</v>
      </c>
      <c r="J209" s="105">
        <f t="shared" si="17"/>
        <v>353403.24386739102</v>
      </c>
      <c r="K209" s="105">
        <f t="shared" si="17"/>
        <v>961370.9614377449</v>
      </c>
      <c r="L209" s="105">
        <f t="shared" si="17"/>
        <v>1768339.072763521</v>
      </c>
      <c r="M209" s="105">
        <f t="shared" si="17"/>
        <v>2686607.1021096311</v>
      </c>
      <c r="N209" s="105">
        <f t="shared" si="17"/>
        <v>0</v>
      </c>
      <c r="O209" s="105">
        <f t="shared" si="17"/>
        <v>0</v>
      </c>
      <c r="P209" s="105">
        <f t="shared" si="17"/>
        <v>0</v>
      </c>
      <c r="Q209" s="105">
        <f t="shared" si="17"/>
        <v>0</v>
      </c>
      <c r="R209" s="105">
        <f t="shared" si="17"/>
        <v>0</v>
      </c>
      <c r="S209" s="105">
        <f t="shared" si="17"/>
        <v>0</v>
      </c>
      <c r="T209" s="105">
        <f t="shared" si="17"/>
        <v>0</v>
      </c>
      <c r="U209" s="105">
        <f t="shared" si="17"/>
        <v>261505.5056793266</v>
      </c>
      <c r="V209" s="105">
        <f t="shared" si="17"/>
        <v>171413.54530983185</v>
      </c>
      <c r="W209" s="105">
        <f t="shared" si="17"/>
        <v>391609.42142814473</v>
      </c>
      <c r="X209" s="105">
        <f t="shared" si="17"/>
        <v>1601168.7674659737</v>
      </c>
      <c r="Y209" s="105">
        <f t="shared" si="17"/>
        <v>2680559.9003161946</v>
      </c>
      <c r="Z209" s="105">
        <f t="shared" si="17"/>
        <v>0</v>
      </c>
      <c r="AA209" s="105">
        <f t="shared" si="17"/>
        <v>0</v>
      </c>
      <c r="AB209" s="105">
        <f t="shared" si="17"/>
        <v>0</v>
      </c>
      <c r="AC209" s="105">
        <f t="shared" si="17"/>
        <v>0</v>
      </c>
      <c r="AD209" s="105">
        <f t="shared" si="17"/>
        <v>0</v>
      </c>
      <c r="AE209" s="105">
        <f t="shared" si="17"/>
        <v>0</v>
      </c>
      <c r="AF209" s="105">
        <f t="shared" si="17"/>
        <v>0</v>
      </c>
      <c r="AG209" s="105">
        <f t="shared" si="17"/>
        <v>0</v>
      </c>
      <c r="AH209" s="41">
        <f t="shared" si="17"/>
        <v>0</v>
      </c>
      <c r="AI209" s="41">
        <f t="shared" si="17"/>
        <v>0</v>
      </c>
      <c r="AJ209"/>
      <c r="AK209"/>
      <c r="AL209"/>
      <c r="AM209"/>
      <c r="AN209"/>
      <c r="AO209"/>
    </row>
    <row r="210" spans="1:41" s="46" customFormat="1" ht="10.5" hidden="1" customHeight="1" outlineLevel="1" x14ac:dyDescent="0.35">
      <c r="A210" s="113"/>
      <c r="B210" s="40" t="s">
        <v>89</v>
      </c>
      <c r="C210" s="95">
        <v>4.1000000000000002E-2</v>
      </c>
      <c r="D210" s="105">
        <f>$C$210*D528</f>
        <v>2103502.1260746694</v>
      </c>
      <c r="E210" s="106"/>
      <c r="F210" s="105">
        <f t="shared" ref="F210:AI210" si="18">$C$210*F528</f>
        <v>0</v>
      </c>
      <c r="G210" s="105">
        <f t="shared" si="18"/>
        <v>0</v>
      </c>
      <c r="H210" s="105">
        <f t="shared" si="18"/>
        <v>105078.92389878536</v>
      </c>
      <c r="I210" s="105">
        <f t="shared" si="18"/>
        <v>395968.66586990486</v>
      </c>
      <c r="J210" s="105">
        <f t="shared" si="18"/>
        <v>221075.96180321212</v>
      </c>
      <c r="K210" s="105">
        <f t="shared" si="18"/>
        <v>0</v>
      </c>
      <c r="L210" s="105">
        <f t="shared" si="18"/>
        <v>425542.657925879</v>
      </c>
      <c r="M210" s="105">
        <f t="shared" si="18"/>
        <v>621969.2673377716</v>
      </c>
      <c r="N210" s="105">
        <f t="shared" si="18"/>
        <v>0</v>
      </c>
      <c r="O210" s="105">
        <f t="shared" si="18"/>
        <v>0</v>
      </c>
      <c r="P210" s="105">
        <f t="shared" si="18"/>
        <v>0</v>
      </c>
      <c r="Q210" s="105">
        <f t="shared" si="18"/>
        <v>0</v>
      </c>
      <c r="R210" s="105">
        <f t="shared" si="18"/>
        <v>0</v>
      </c>
      <c r="S210" s="105">
        <f t="shared" si="18"/>
        <v>0</v>
      </c>
      <c r="T210" s="105">
        <f t="shared" si="18"/>
        <v>0</v>
      </c>
      <c r="U210" s="105">
        <f t="shared" si="18"/>
        <v>15068.295427805717</v>
      </c>
      <c r="V210" s="105">
        <f t="shared" si="18"/>
        <v>0</v>
      </c>
      <c r="W210" s="105">
        <f t="shared" si="18"/>
        <v>55225.889106073308</v>
      </c>
      <c r="X210" s="105">
        <f t="shared" si="18"/>
        <v>131786.23235261923</v>
      </c>
      <c r="Y210" s="105">
        <f t="shared" si="18"/>
        <v>131786.23235261923</v>
      </c>
      <c r="Z210" s="105">
        <f t="shared" si="18"/>
        <v>0</v>
      </c>
      <c r="AA210" s="105">
        <f t="shared" si="18"/>
        <v>0</v>
      </c>
      <c r="AB210" s="105">
        <f t="shared" si="18"/>
        <v>0</v>
      </c>
      <c r="AC210" s="105">
        <f t="shared" si="18"/>
        <v>0</v>
      </c>
      <c r="AD210" s="105">
        <f t="shared" si="18"/>
        <v>0</v>
      </c>
      <c r="AE210" s="105">
        <f t="shared" si="18"/>
        <v>0</v>
      </c>
      <c r="AF210" s="105">
        <f t="shared" si="18"/>
        <v>0</v>
      </c>
      <c r="AG210" s="105">
        <f t="shared" si="18"/>
        <v>0</v>
      </c>
      <c r="AH210" s="41">
        <f t="shared" si="18"/>
        <v>0</v>
      </c>
      <c r="AI210" s="41">
        <f t="shared" si="18"/>
        <v>0</v>
      </c>
      <c r="AJ210"/>
      <c r="AK210"/>
      <c r="AL210"/>
      <c r="AM210"/>
      <c r="AN210"/>
      <c r="AO210"/>
    </row>
    <row r="211" spans="1:41" s="89" customFormat="1" x14ac:dyDescent="0.35">
      <c r="A211" s="90" t="s">
        <v>137</v>
      </c>
      <c r="B211" s="91" t="s">
        <v>90</v>
      </c>
      <c r="C211" s="92">
        <f>C212+C216+C247+C278+C528+C732+C739+C770+C801+C832+C864</f>
        <v>289440.36520428502</v>
      </c>
      <c r="D211" s="97">
        <f>D212+D216+D247+D278+D528+D732+D739+D770+D801+D832+D864</f>
        <v>475171652.38648939</v>
      </c>
      <c r="E211" s="88"/>
      <c r="F211" s="93">
        <v>0</v>
      </c>
      <c r="G211" s="93">
        <v>0</v>
      </c>
      <c r="H211" s="93">
        <v>3980427.6996131474</v>
      </c>
      <c r="I211" s="93">
        <v>36152123.871765986</v>
      </c>
      <c r="J211" s="93">
        <v>14136129.754695641</v>
      </c>
      <c r="K211" s="93">
        <v>38454838.457509793</v>
      </c>
      <c r="L211" s="93">
        <v>70733562.910540834</v>
      </c>
      <c r="M211" s="93">
        <v>107464284.08438523</v>
      </c>
      <c r="N211" s="93">
        <v>0</v>
      </c>
      <c r="O211" s="93">
        <v>0</v>
      </c>
      <c r="P211" s="93">
        <v>0</v>
      </c>
      <c r="Q211" s="93">
        <v>0</v>
      </c>
      <c r="R211" s="93">
        <v>0</v>
      </c>
      <c r="S211" s="93">
        <v>0</v>
      </c>
      <c r="T211" s="93">
        <v>0</v>
      </c>
      <c r="U211" s="93">
        <v>10460220.227173064</v>
      </c>
      <c r="V211" s="93">
        <v>6856541.8123932732</v>
      </c>
      <c r="W211" s="93">
        <v>15664376.857125789</v>
      </c>
      <c r="X211" s="93">
        <v>64046750.698638946</v>
      </c>
      <c r="Y211" s="93">
        <v>107222396.01264778</v>
      </c>
      <c r="Z211" s="93">
        <v>0</v>
      </c>
      <c r="AA211" s="93">
        <v>0</v>
      </c>
      <c r="AB211" s="93">
        <v>0</v>
      </c>
      <c r="AC211" s="93">
        <v>0</v>
      </c>
      <c r="AD211" s="93">
        <v>0</v>
      </c>
      <c r="AE211" s="93">
        <v>0</v>
      </c>
      <c r="AF211" s="93">
        <v>0</v>
      </c>
      <c r="AG211" s="93">
        <v>0</v>
      </c>
      <c r="AH211" s="93">
        <v>0</v>
      </c>
      <c r="AI211" s="93">
        <v>0</v>
      </c>
      <c r="AJ211" s="94"/>
      <c r="AK211" s="94"/>
      <c r="AL211" s="94"/>
      <c r="AM211" s="94"/>
      <c r="AN211" s="94"/>
      <c r="AO211" s="94"/>
    </row>
    <row r="212" spans="1:41" s="47" customFormat="1" collapsed="1" x14ac:dyDescent="0.35">
      <c r="A212" s="21" t="s">
        <v>140</v>
      </c>
      <c r="B212" s="22" t="s">
        <v>91</v>
      </c>
      <c r="C212" s="57">
        <f>[48]input.CAPEX!$F$3480</f>
        <v>30409.999999999996</v>
      </c>
      <c r="D212" s="23">
        <f>[48]input.CAPEX!$H$3480</f>
        <v>54285914.284634627</v>
      </c>
      <c r="E212" s="68"/>
      <c r="F212" s="23">
        <v>0</v>
      </c>
      <c r="G212" s="23">
        <v>0</v>
      </c>
      <c r="H212" s="23">
        <v>0</v>
      </c>
      <c r="I212" s="23">
        <v>0</v>
      </c>
      <c r="J212" s="23">
        <v>0</v>
      </c>
      <c r="K212" s="23">
        <v>23051759.177571334</v>
      </c>
      <c r="L212" s="23">
        <v>15617077.553531647</v>
      </c>
      <c r="M212" s="23">
        <v>15617077.553531647</v>
      </c>
      <c r="N212" s="23">
        <v>0</v>
      </c>
      <c r="O212" s="23">
        <v>0</v>
      </c>
      <c r="P212" s="23">
        <v>0</v>
      </c>
      <c r="Q212" s="23">
        <v>0</v>
      </c>
      <c r="R212" s="23">
        <v>0</v>
      </c>
      <c r="S212" s="23">
        <v>0</v>
      </c>
      <c r="T212" s="23">
        <v>0</v>
      </c>
      <c r="U212" s="23">
        <v>0</v>
      </c>
      <c r="V212" s="23">
        <v>0</v>
      </c>
      <c r="W212" s="23">
        <v>0</v>
      </c>
      <c r="X212" s="23">
        <v>0</v>
      </c>
      <c r="Y212" s="23">
        <v>0</v>
      </c>
      <c r="Z212" s="23">
        <v>0</v>
      </c>
      <c r="AA212" s="23">
        <v>0</v>
      </c>
      <c r="AB212" s="23">
        <v>0</v>
      </c>
      <c r="AC212" s="23">
        <v>0</v>
      </c>
      <c r="AD212" s="23">
        <v>0</v>
      </c>
      <c r="AE212" s="23">
        <v>0</v>
      </c>
      <c r="AF212" s="23">
        <v>0</v>
      </c>
      <c r="AG212" s="23">
        <v>0</v>
      </c>
      <c r="AH212" s="23">
        <v>0</v>
      </c>
      <c r="AI212" s="23">
        <v>0</v>
      </c>
      <c r="AJ212"/>
      <c r="AK212"/>
      <c r="AL212"/>
      <c r="AM212"/>
      <c r="AN212"/>
      <c r="AO212"/>
    </row>
    <row r="213" spans="1:41" s="46" customFormat="1" ht="10.5" hidden="1" customHeight="1" outlineLevel="1" x14ac:dyDescent="0.35">
      <c r="A213" s="14" t="s">
        <v>140</v>
      </c>
      <c r="B213" s="37" t="s">
        <v>62</v>
      </c>
      <c r="C213" s="67">
        <v>2230</v>
      </c>
      <c r="D213" s="16">
        <v>4418641.700551304</v>
      </c>
      <c r="E213" s="68"/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4418641.700551304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0</v>
      </c>
      <c r="V213" s="17">
        <v>0</v>
      </c>
      <c r="W213" s="17">
        <v>0</v>
      </c>
      <c r="X213" s="17">
        <v>0</v>
      </c>
      <c r="Y213" s="17">
        <v>0</v>
      </c>
      <c r="Z213" s="17">
        <v>0</v>
      </c>
      <c r="AA213" s="17">
        <v>0</v>
      </c>
      <c r="AB213" s="17">
        <v>0</v>
      </c>
      <c r="AC213" s="17">
        <v>0</v>
      </c>
      <c r="AD213" s="17">
        <v>0</v>
      </c>
      <c r="AE213" s="17">
        <v>0</v>
      </c>
      <c r="AF213" s="17">
        <v>0</v>
      </c>
      <c r="AG213" s="17">
        <v>0</v>
      </c>
      <c r="AH213" s="17">
        <v>0</v>
      </c>
      <c r="AI213" s="17">
        <v>0</v>
      </c>
      <c r="AJ213"/>
      <c r="AK213"/>
      <c r="AL213"/>
      <c r="AM213"/>
      <c r="AN213"/>
      <c r="AO213"/>
    </row>
    <row r="214" spans="1:41" s="46" customFormat="1" ht="10.5" hidden="1" customHeight="1" outlineLevel="1" x14ac:dyDescent="0.35">
      <c r="A214" s="14" t="s">
        <v>141</v>
      </c>
      <c r="B214" s="37" t="s">
        <v>63</v>
      </c>
      <c r="C214" s="67">
        <v>10240</v>
      </c>
      <c r="D214" s="16">
        <v>18633117.477020029</v>
      </c>
      <c r="E214" s="68"/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18633117.477020029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  <c r="W214" s="17">
        <v>0</v>
      </c>
      <c r="X214" s="17">
        <v>0</v>
      </c>
      <c r="Y214" s="17">
        <v>0</v>
      </c>
      <c r="Z214" s="17">
        <v>0</v>
      </c>
      <c r="AA214" s="17">
        <v>0</v>
      </c>
      <c r="AB214" s="17">
        <v>0</v>
      </c>
      <c r="AC214" s="17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  <c r="AJ214"/>
      <c r="AK214"/>
      <c r="AL214"/>
      <c r="AM214"/>
      <c r="AN214"/>
      <c r="AO214"/>
    </row>
    <row r="215" spans="1:41" s="46" customFormat="1" ht="10.5" hidden="1" customHeight="1" outlineLevel="1" x14ac:dyDescent="0.35">
      <c r="A215" s="14" t="s">
        <v>142</v>
      </c>
      <c r="B215" s="37" t="s">
        <v>65</v>
      </c>
      <c r="C215" s="67">
        <v>17939.999999999996</v>
      </c>
      <c r="D215" s="16">
        <v>31234155.107063293</v>
      </c>
      <c r="E215" s="68"/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15617077.553531647</v>
      </c>
      <c r="M215" s="17">
        <v>15617077.553531647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  <c r="W215" s="17">
        <v>0</v>
      </c>
      <c r="X215" s="17">
        <v>0</v>
      </c>
      <c r="Y215" s="17">
        <v>0</v>
      </c>
      <c r="Z215" s="17">
        <v>0</v>
      </c>
      <c r="AA215" s="17">
        <v>0</v>
      </c>
      <c r="AB215" s="17">
        <v>0</v>
      </c>
      <c r="AC215" s="17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  <c r="AJ215"/>
      <c r="AK215"/>
      <c r="AL215"/>
      <c r="AM215"/>
      <c r="AN215"/>
      <c r="AO215"/>
    </row>
    <row r="216" spans="1:41" s="47" customFormat="1" collapsed="1" x14ac:dyDescent="0.35">
      <c r="A216" s="21" t="s">
        <v>141</v>
      </c>
      <c r="B216" s="22" t="s">
        <v>92</v>
      </c>
      <c r="C216" s="57">
        <v>236345.49970421521</v>
      </c>
      <c r="D216" s="23">
        <v>74074086.153801471</v>
      </c>
      <c r="E216" s="70"/>
      <c r="F216" s="23">
        <v>0</v>
      </c>
      <c r="G216" s="23">
        <v>0</v>
      </c>
      <c r="H216" s="23">
        <v>382436.45241302298</v>
      </c>
      <c r="I216" s="23">
        <v>17322604.344279561</v>
      </c>
      <c r="J216" s="23">
        <v>5938718.4702698207</v>
      </c>
      <c r="K216" s="23">
        <v>0</v>
      </c>
      <c r="L216" s="23">
        <v>17461101.337744392</v>
      </c>
      <c r="M216" s="23">
        <v>18210312.697380133</v>
      </c>
      <c r="N216" s="23">
        <v>0</v>
      </c>
      <c r="O216" s="23">
        <v>0</v>
      </c>
      <c r="P216" s="23">
        <v>0</v>
      </c>
      <c r="Q216" s="23">
        <v>0</v>
      </c>
      <c r="R216" s="23">
        <v>0</v>
      </c>
      <c r="S216" s="23">
        <v>0</v>
      </c>
      <c r="T216" s="23">
        <v>0</v>
      </c>
      <c r="U216" s="23">
        <v>208011.94358707833</v>
      </c>
      <c r="V216" s="23">
        <v>1905792.6063587016</v>
      </c>
      <c r="W216" s="23">
        <v>941953.22331091203</v>
      </c>
      <c r="X216" s="23">
        <v>4226872.392966155</v>
      </c>
      <c r="Y216" s="23">
        <v>7476282.6854916969</v>
      </c>
      <c r="Z216" s="23">
        <v>0</v>
      </c>
      <c r="AA216" s="23">
        <v>0</v>
      </c>
      <c r="AB216" s="23">
        <v>0</v>
      </c>
      <c r="AC216" s="23">
        <v>0</v>
      </c>
      <c r="AD216" s="23">
        <v>0</v>
      </c>
      <c r="AE216" s="23">
        <v>0</v>
      </c>
      <c r="AF216" s="23">
        <v>0</v>
      </c>
      <c r="AG216" s="23">
        <v>0</v>
      </c>
      <c r="AH216" s="23">
        <v>0</v>
      </c>
      <c r="AI216" s="23">
        <v>0</v>
      </c>
      <c r="AJ216"/>
      <c r="AK216"/>
      <c r="AL216"/>
      <c r="AM216"/>
      <c r="AN216"/>
      <c r="AO216"/>
    </row>
    <row r="217" spans="1:41" hidden="1" outlineLevel="1" x14ac:dyDescent="0.35">
      <c r="A217" s="14" t="s">
        <v>382</v>
      </c>
      <c r="B217" s="15" t="s">
        <v>52</v>
      </c>
      <c r="C217" s="67">
        <v>534.23286962904967</v>
      </c>
      <c r="D217" s="16">
        <v>208011.94358707833</v>
      </c>
      <c r="E217" s="68"/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208011.94358707833</v>
      </c>
      <c r="V217" s="17">
        <v>0</v>
      </c>
      <c r="W217" s="17">
        <v>0</v>
      </c>
      <c r="X217" s="17">
        <v>0</v>
      </c>
      <c r="Y217" s="17">
        <v>0</v>
      </c>
      <c r="Z217" s="17">
        <v>0</v>
      </c>
      <c r="AA217" s="17">
        <v>0</v>
      </c>
      <c r="AB217" s="17">
        <v>0</v>
      </c>
      <c r="AC217" s="17">
        <v>0</v>
      </c>
      <c r="AD217" s="17">
        <v>0</v>
      </c>
      <c r="AE217" s="17">
        <v>0</v>
      </c>
      <c r="AF217" s="17">
        <v>0</v>
      </c>
      <c r="AG217" s="17">
        <v>0</v>
      </c>
      <c r="AH217" s="17">
        <v>0</v>
      </c>
      <c r="AI217" s="17">
        <v>0</v>
      </c>
    </row>
    <row r="218" spans="1:41" hidden="1" outlineLevel="1" x14ac:dyDescent="0.35">
      <c r="A218" s="14" t="s">
        <v>383</v>
      </c>
      <c r="B218" s="15" t="s">
        <v>53</v>
      </c>
      <c r="C218" s="67">
        <v>0</v>
      </c>
      <c r="D218" s="16">
        <v>0</v>
      </c>
      <c r="E218" s="68"/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7">
        <v>0</v>
      </c>
      <c r="X218" s="17">
        <v>0</v>
      </c>
      <c r="Y218" s="17">
        <v>0</v>
      </c>
      <c r="Z218" s="17">
        <v>0</v>
      </c>
      <c r="AA218" s="17">
        <v>0</v>
      </c>
      <c r="AB218" s="17">
        <v>0</v>
      </c>
      <c r="AC218" s="17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</row>
    <row r="219" spans="1:41" hidden="1" outlineLevel="1" x14ac:dyDescent="0.35">
      <c r="A219" s="14" t="s">
        <v>384</v>
      </c>
      <c r="B219" s="15" t="s">
        <v>54</v>
      </c>
      <c r="C219" s="67">
        <v>0</v>
      </c>
      <c r="D219" s="16">
        <v>0</v>
      </c>
      <c r="E219" s="68"/>
      <c r="F219" s="17">
        <v>0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0</v>
      </c>
      <c r="W219" s="17">
        <v>0</v>
      </c>
      <c r="X219" s="17">
        <v>0</v>
      </c>
      <c r="Y219" s="17">
        <v>0</v>
      </c>
      <c r="Z219" s="17">
        <v>0</v>
      </c>
      <c r="AA219" s="17">
        <v>0</v>
      </c>
      <c r="AB219" s="17">
        <v>0</v>
      </c>
      <c r="AC219" s="17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</row>
    <row r="220" spans="1:41" hidden="1" outlineLevel="1" x14ac:dyDescent="0.35">
      <c r="A220" s="14" t="s">
        <v>385</v>
      </c>
      <c r="B220" s="15" t="s">
        <v>55</v>
      </c>
      <c r="C220" s="67">
        <v>6075.009010855807</v>
      </c>
      <c r="D220" s="16">
        <v>1905792.6063587016</v>
      </c>
      <c r="E220" s="68"/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v>1905792.6063587016</v>
      </c>
      <c r="W220" s="17">
        <v>0</v>
      </c>
      <c r="X220" s="17">
        <v>0</v>
      </c>
      <c r="Y220" s="17">
        <v>0</v>
      </c>
      <c r="Z220" s="17">
        <v>0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</row>
    <row r="221" spans="1:41" customFormat="1" hidden="1" outlineLevel="1" x14ac:dyDescent="0.35">
      <c r="A221" s="14" t="s">
        <v>386</v>
      </c>
      <c r="B221" s="15" t="s">
        <v>56</v>
      </c>
      <c r="C221" s="67">
        <v>609.5920387103688</v>
      </c>
      <c r="D221" s="16">
        <v>230307.97600478036</v>
      </c>
      <c r="E221" s="68"/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230307.97600478036</v>
      </c>
      <c r="X221" s="17">
        <v>0</v>
      </c>
      <c r="Y221" s="17">
        <v>0</v>
      </c>
      <c r="Z221" s="17">
        <v>0</v>
      </c>
      <c r="AA221" s="17">
        <v>0</v>
      </c>
      <c r="AB221" s="17">
        <v>0</v>
      </c>
      <c r="AC221" s="17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</row>
    <row r="222" spans="1:41" customFormat="1" hidden="1" outlineLevel="1" x14ac:dyDescent="0.35">
      <c r="A222" s="14" t="s">
        <v>387</v>
      </c>
      <c r="B222" s="15" t="s">
        <v>57</v>
      </c>
      <c r="C222" s="67">
        <v>134.59178064810112</v>
      </c>
      <c r="D222" s="16">
        <v>89700.614214006506</v>
      </c>
      <c r="E222" s="68"/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</v>
      </c>
      <c r="W222" s="17">
        <v>89700.614214006506</v>
      </c>
      <c r="X222" s="17">
        <v>0</v>
      </c>
      <c r="Y222" s="17">
        <v>0</v>
      </c>
      <c r="Z222" s="17">
        <v>0</v>
      </c>
      <c r="AA222" s="17">
        <v>0</v>
      </c>
      <c r="AB222" s="17">
        <v>0</v>
      </c>
      <c r="AC222" s="17">
        <v>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</row>
    <row r="223" spans="1:41" customFormat="1" hidden="1" outlineLevel="1" x14ac:dyDescent="0.35">
      <c r="A223" s="14" t="s">
        <v>388</v>
      </c>
      <c r="B223" s="15" t="s">
        <v>58</v>
      </c>
      <c r="C223" s="67">
        <v>695.58704063948244</v>
      </c>
      <c r="D223" s="16">
        <v>255665.85428823406</v>
      </c>
      <c r="E223" s="68"/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7">
        <v>0</v>
      </c>
      <c r="X223" s="17">
        <v>255665.85428823406</v>
      </c>
      <c r="Y223" s="17">
        <v>0</v>
      </c>
      <c r="Z223" s="17">
        <v>0</v>
      </c>
      <c r="AA223" s="17">
        <v>0</v>
      </c>
      <c r="AB223" s="17">
        <v>0</v>
      </c>
      <c r="AC223" s="17">
        <v>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</row>
    <row r="224" spans="1:41" customFormat="1" hidden="1" outlineLevel="1" x14ac:dyDescent="0.35">
      <c r="A224" s="14" t="s">
        <v>389</v>
      </c>
      <c r="B224" s="15" t="s">
        <v>59</v>
      </c>
      <c r="C224" s="67">
        <v>16567.61016138643</v>
      </c>
      <c r="D224" s="16">
        <v>5122727.6170723671</v>
      </c>
      <c r="E224" s="68"/>
      <c r="F224" s="17"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7">
        <v>0</v>
      </c>
      <c r="W224" s="17">
        <v>0</v>
      </c>
      <c r="X224" s="17">
        <v>2561363.8085361836</v>
      </c>
      <c r="Y224" s="17">
        <v>2561363.8085361836</v>
      </c>
      <c r="Z224" s="17">
        <v>0</v>
      </c>
      <c r="AA224" s="17">
        <v>0</v>
      </c>
      <c r="AB224" s="17">
        <v>0</v>
      </c>
      <c r="AC224" s="17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</row>
    <row r="225" spans="1:35" customFormat="1" hidden="1" outlineLevel="1" x14ac:dyDescent="0.35">
      <c r="A225" s="14" t="s">
        <v>390</v>
      </c>
      <c r="B225" s="15" t="s">
        <v>60</v>
      </c>
      <c r="C225" s="67">
        <v>2496.5004865485243</v>
      </c>
      <c r="D225" s="16">
        <v>788626.10637327633</v>
      </c>
      <c r="E225" s="68"/>
      <c r="F225" s="17">
        <v>0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  <c r="W225" s="17">
        <v>0</v>
      </c>
      <c r="X225" s="17">
        <v>0</v>
      </c>
      <c r="Y225" s="17">
        <v>788626.10637327633</v>
      </c>
      <c r="Z225" s="17">
        <v>0</v>
      </c>
      <c r="AA225" s="17">
        <v>0</v>
      </c>
      <c r="AB225" s="17">
        <v>0</v>
      </c>
      <c r="AC225" s="17">
        <v>0</v>
      </c>
      <c r="AD225" s="17">
        <v>0</v>
      </c>
      <c r="AE225" s="17">
        <v>0</v>
      </c>
      <c r="AF225" s="17">
        <v>0</v>
      </c>
      <c r="AG225" s="17">
        <v>0</v>
      </c>
      <c r="AH225" s="17">
        <v>0</v>
      </c>
      <c r="AI225" s="17">
        <v>0</v>
      </c>
    </row>
    <row r="226" spans="1:35" customFormat="1" hidden="1" outlineLevel="1" x14ac:dyDescent="0.35">
      <c r="A226" s="14" t="s">
        <v>391</v>
      </c>
      <c r="B226" s="15" t="s">
        <v>61</v>
      </c>
      <c r="C226" s="67">
        <v>0</v>
      </c>
      <c r="D226" s="16">
        <v>0</v>
      </c>
      <c r="E226" s="68"/>
      <c r="F226" s="17">
        <v>0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</v>
      </c>
      <c r="W226" s="17">
        <v>0</v>
      </c>
      <c r="X226" s="17">
        <v>0</v>
      </c>
      <c r="Y226" s="17">
        <v>0</v>
      </c>
      <c r="Z226" s="17">
        <v>0</v>
      </c>
      <c r="AA226" s="17">
        <v>0</v>
      </c>
      <c r="AB226" s="17">
        <v>0</v>
      </c>
      <c r="AC226" s="17">
        <v>0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</row>
    <row r="227" spans="1:35" customFormat="1" hidden="1" outlineLevel="1" x14ac:dyDescent="0.35">
      <c r="A227" s="14" t="s">
        <v>392</v>
      </c>
      <c r="B227" s="15" t="s">
        <v>62</v>
      </c>
      <c r="C227" s="67">
        <v>1735</v>
      </c>
      <c r="D227" s="16">
        <v>621944.63309212518</v>
      </c>
      <c r="E227" s="68"/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7">
        <v>0</v>
      </c>
      <c r="W227" s="17">
        <v>621944.63309212518</v>
      </c>
      <c r="X227" s="17">
        <v>0</v>
      </c>
      <c r="Y227" s="17">
        <v>0</v>
      </c>
      <c r="Z227" s="17">
        <v>0</v>
      </c>
      <c r="AA227" s="17">
        <v>0</v>
      </c>
      <c r="AB227" s="17">
        <v>0</v>
      </c>
      <c r="AC227" s="17">
        <v>0</v>
      </c>
      <c r="AD227" s="17">
        <v>0</v>
      </c>
      <c r="AE227" s="17">
        <v>0</v>
      </c>
      <c r="AF227" s="17">
        <v>0</v>
      </c>
      <c r="AG227" s="17">
        <v>0</v>
      </c>
      <c r="AH227" s="17">
        <v>0</v>
      </c>
      <c r="AI227" s="17">
        <v>0</v>
      </c>
    </row>
    <row r="228" spans="1:35" customFormat="1" hidden="1" outlineLevel="1" x14ac:dyDescent="0.35">
      <c r="A228" s="14" t="s">
        <v>393</v>
      </c>
      <c r="B228" s="15" t="s">
        <v>63</v>
      </c>
      <c r="C228" s="67">
        <v>7769</v>
      </c>
      <c r="D228" s="16">
        <v>2819685.4602834755</v>
      </c>
      <c r="E228" s="68"/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  <c r="W228" s="17">
        <v>0</v>
      </c>
      <c r="X228" s="17">
        <v>1409842.7301417377</v>
      </c>
      <c r="Y228" s="17">
        <v>1409842.7301417377</v>
      </c>
      <c r="Z228" s="17">
        <v>0</v>
      </c>
      <c r="AA228" s="17">
        <v>0</v>
      </c>
      <c r="AB228" s="17">
        <v>0</v>
      </c>
      <c r="AC228" s="17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</row>
    <row r="229" spans="1:35" customFormat="1" hidden="1" outlineLevel="1" x14ac:dyDescent="0.35">
      <c r="A229" s="14" t="s">
        <v>394</v>
      </c>
      <c r="B229" s="15" t="s">
        <v>64</v>
      </c>
      <c r="C229" s="67">
        <v>44149.151229915442</v>
      </c>
      <c r="D229" s="16">
        <v>13751980.886135124</v>
      </c>
      <c r="E229" s="68"/>
      <c r="F229" s="17">
        <v>0</v>
      </c>
      <c r="G229" s="17">
        <v>0</v>
      </c>
      <c r="H229" s="17">
        <v>0</v>
      </c>
      <c r="I229" s="17">
        <v>13751980.886135124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v>0</v>
      </c>
      <c r="W229" s="17">
        <v>0</v>
      </c>
      <c r="X229" s="17">
        <v>0</v>
      </c>
      <c r="Y229" s="17">
        <v>0</v>
      </c>
      <c r="Z229" s="17">
        <v>0</v>
      </c>
      <c r="AA229" s="17">
        <v>0</v>
      </c>
      <c r="AB229" s="17">
        <v>0</v>
      </c>
      <c r="AC229" s="17">
        <v>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</row>
    <row r="230" spans="1:35" customFormat="1" hidden="1" outlineLevel="1" x14ac:dyDescent="0.35">
      <c r="A230" s="14" t="s">
        <v>395</v>
      </c>
      <c r="B230" s="15" t="s">
        <v>65</v>
      </c>
      <c r="C230" s="67">
        <v>34090.303354579955</v>
      </c>
      <c r="D230" s="16">
        <v>10575963.575577835</v>
      </c>
      <c r="E230" s="68"/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5287981.7877889173</v>
      </c>
      <c r="M230" s="17">
        <v>5287981.7877889173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7">
        <v>0</v>
      </c>
      <c r="W230" s="17">
        <v>0</v>
      </c>
      <c r="X230" s="17">
        <v>0</v>
      </c>
      <c r="Y230" s="17">
        <v>0</v>
      </c>
      <c r="Z230" s="17">
        <v>0</v>
      </c>
      <c r="AA230" s="17">
        <v>0</v>
      </c>
      <c r="AB230" s="17">
        <v>0</v>
      </c>
      <c r="AC230" s="17">
        <v>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</row>
    <row r="231" spans="1:35" customFormat="1" hidden="1" outlineLevel="1" x14ac:dyDescent="0.35">
      <c r="A231" s="14" t="s">
        <v>396</v>
      </c>
      <c r="B231" s="15" t="s">
        <v>66</v>
      </c>
      <c r="C231" s="67">
        <v>0</v>
      </c>
      <c r="D231" s="16">
        <v>0</v>
      </c>
      <c r="E231" s="68"/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0</v>
      </c>
      <c r="W231" s="17">
        <v>0</v>
      </c>
      <c r="X231" s="17">
        <v>0</v>
      </c>
      <c r="Y231" s="17">
        <v>0</v>
      </c>
      <c r="Z231" s="17">
        <v>0</v>
      </c>
      <c r="AA231" s="17">
        <v>0</v>
      </c>
      <c r="AB231" s="17">
        <v>0</v>
      </c>
      <c r="AC231" s="17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</row>
    <row r="232" spans="1:35" customFormat="1" hidden="1" outlineLevel="1" x14ac:dyDescent="0.35">
      <c r="A232" s="14" t="s">
        <v>397</v>
      </c>
      <c r="B232" s="15" t="s">
        <v>67</v>
      </c>
      <c r="C232" s="67">
        <v>1741.194959065062</v>
      </c>
      <c r="D232" s="16">
        <v>565204.74741911178</v>
      </c>
      <c r="E232" s="68"/>
      <c r="F232" s="17">
        <v>0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565204.74741911178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7">
        <v>0</v>
      </c>
      <c r="W232" s="17">
        <v>0</v>
      </c>
      <c r="X232" s="17">
        <v>0</v>
      </c>
      <c r="Y232" s="17">
        <v>0</v>
      </c>
      <c r="Z232" s="17">
        <v>0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</row>
    <row r="233" spans="1:35" customFormat="1" hidden="1" outlineLevel="1" x14ac:dyDescent="0.35">
      <c r="A233" s="14" t="s">
        <v>398</v>
      </c>
      <c r="B233" s="15" t="s">
        <v>68</v>
      </c>
      <c r="C233" s="67">
        <v>1123.605209567002</v>
      </c>
      <c r="D233" s="16">
        <v>382436.45241302298</v>
      </c>
      <c r="E233" s="68"/>
      <c r="F233" s="17">
        <v>0</v>
      </c>
      <c r="G233" s="17">
        <v>0</v>
      </c>
      <c r="H233" s="17">
        <v>382436.45241302298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7">
        <v>0</v>
      </c>
      <c r="W233" s="17">
        <v>0</v>
      </c>
      <c r="X233" s="17">
        <v>0</v>
      </c>
      <c r="Y233" s="17">
        <v>0</v>
      </c>
      <c r="Z233" s="17">
        <v>0</v>
      </c>
      <c r="AA233" s="17">
        <v>0</v>
      </c>
      <c r="AB233" s="17">
        <v>0</v>
      </c>
      <c r="AC233" s="17">
        <v>0</v>
      </c>
      <c r="AD233" s="17">
        <v>0</v>
      </c>
      <c r="AE233" s="17">
        <v>0</v>
      </c>
      <c r="AF233" s="17">
        <v>0</v>
      </c>
      <c r="AG233" s="17">
        <v>0</v>
      </c>
      <c r="AH233" s="17">
        <v>0</v>
      </c>
      <c r="AI233" s="17">
        <v>0</v>
      </c>
    </row>
    <row r="234" spans="1:35" customFormat="1" hidden="1" outlineLevel="1" x14ac:dyDescent="0.35">
      <c r="A234" s="14" t="s">
        <v>399</v>
      </c>
      <c r="B234" s="15" t="s">
        <v>69</v>
      </c>
      <c r="C234" s="67">
        <v>3595.2762461425737</v>
      </c>
      <c r="D234" s="16">
        <v>1113917.1480747014</v>
      </c>
      <c r="E234" s="68"/>
      <c r="F234" s="17">
        <v>0</v>
      </c>
      <c r="G234" s="17">
        <v>0</v>
      </c>
      <c r="H234" s="17">
        <v>0</v>
      </c>
      <c r="I234" s="17">
        <v>1113917.1480747014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0</v>
      </c>
      <c r="V234" s="17">
        <v>0</v>
      </c>
      <c r="W234" s="17">
        <v>0</v>
      </c>
      <c r="X234" s="17">
        <v>0</v>
      </c>
      <c r="Y234" s="17">
        <v>0</v>
      </c>
      <c r="Z234" s="17">
        <v>0</v>
      </c>
      <c r="AA234" s="17">
        <v>0</v>
      </c>
      <c r="AB234" s="17">
        <v>0</v>
      </c>
      <c r="AC234" s="17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</row>
    <row r="235" spans="1:35" customFormat="1" hidden="1" outlineLevel="1" x14ac:dyDescent="0.35">
      <c r="A235" s="14" t="s">
        <v>400</v>
      </c>
      <c r="B235" s="15" t="s">
        <v>70</v>
      </c>
      <c r="C235" s="67">
        <v>3247.2281847111881</v>
      </c>
      <c r="D235" s="16">
        <v>1010985.7801167303</v>
      </c>
      <c r="E235" s="68"/>
      <c r="F235" s="17">
        <v>0</v>
      </c>
      <c r="G235" s="17">
        <v>0</v>
      </c>
      <c r="H235" s="17">
        <v>0</v>
      </c>
      <c r="I235" s="17">
        <v>0</v>
      </c>
      <c r="J235" s="17">
        <v>1010985.7801167303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  <c r="W235" s="17">
        <v>0</v>
      </c>
      <c r="X235" s="17">
        <v>0</v>
      </c>
      <c r="Y235" s="17">
        <v>0</v>
      </c>
      <c r="Z235" s="17">
        <v>0</v>
      </c>
      <c r="AA235" s="17">
        <v>0</v>
      </c>
      <c r="AB235" s="17">
        <v>0</v>
      </c>
      <c r="AC235" s="17">
        <v>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</row>
    <row r="236" spans="1:35" customFormat="1" hidden="1" outlineLevel="1" x14ac:dyDescent="0.35">
      <c r="A236" s="14" t="s">
        <v>401</v>
      </c>
      <c r="B236" s="15" t="s">
        <v>71</v>
      </c>
      <c r="C236" s="67">
        <v>11840.517924630083</v>
      </c>
      <c r="D236" s="16">
        <v>3665589.8954429012</v>
      </c>
      <c r="E236" s="68"/>
      <c r="F236" s="17">
        <v>0</v>
      </c>
      <c r="G236" s="17">
        <v>0</v>
      </c>
      <c r="H236" s="17">
        <v>0</v>
      </c>
      <c r="I236" s="17">
        <v>0</v>
      </c>
      <c r="J236" s="17">
        <v>3665589.8954429012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7">
        <v>0</v>
      </c>
      <c r="W236" s="17">
        <v>0</v>
      </c>
      <c r="X236" s="17">
        <v>0</v>
      </c>
      <c r="Y236" s="17">
        <v>0</v>
      </c>
      <c r="Z236" s="17">
        <v>0</v>
      </c>
      <c r="AA236" s="17">
        <v>0</v>
      </c>
      <c r="AB236" s="17">
        <v>0</v>
      </c>
      <c r="AC236" s="17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</row>
    <row r="237" spans="1:35" hidden="1" outlineLevel="1" x14ac:dyDescent="0.35">
      <c r="A237" s="14" t="s">
        <v>402</v>
      </c>
      <c r="B237" s="15" t="s">
        <v>72</v>
      </c>
      <c r="C237" s="67">
        <v>7863.446996693965</v>
      </c>
      <c r="D237" s="16">
        <v>2462381.3795301439</v>
      </c>
      <c r="E237" s="68"/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2462381.3795301439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7">
        <v>0</v>
      </c>
      <c r="W237" s="17">
        <v>0</v>
      </c>
      <c r="X237" s="17">
        <v>0</v>
      </c>
      <c r="Y237" s="17">
        <v>0</v>
      </c>
      <c r="Z237" s="17">
        <v>0</v>
      </c>
      <c r="AA237" s="17">
        <v>0</v>
      </c>
      <c r="AB237" s="17">
        <v>0</v>
      </c>
      <c r="AC237" s="17">
        <v>0</v>
      </c>
      <c r="AD237" s="17">
        <v>0</v>
      </c>
      <c r="AE237" s="17">
        <v>0</v>
      </c>
      <c r="AF237" s="17">
        <v>0</v>
      </c>
      <c r="AG237" s="17">
        <v>0</v>
      </c>
      <c r="AH237" s="17">
        <v>0</v>
      </c>
      <c r="AI237" s="17">
        <v>0</v>
      </c>
    </row>
    <row r="238" spans="1:35" hidden="1" outlineLevel="1" x14ac:dyDescent="0.35">
      <c r="A238" s="14" t="s">
        <v>403</v>
      </c>
      <c r="B238" s="15" t="s">
        <v>73</v>
      </c>
      <c r="C238" s="67">
        <v>30606.092243626248</v>
      </c>
      <c r="D238" s="16">
        <v>9362510.6493604966</v>
      </c>
      <c r="E238" s="68"/>
      <c r="F238" s="17">
        <v>0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9362510.6493604966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0</v>
      </c>
      <c r="V238" s="17">
        <v>0</v>
      </c>
      <c r="W238" s="17">
        <v>0</v>
      </c>
      <c r="X238" s="17">
        <v>0</v>
      </c>
      <c r="Y238" s="17">
        <v>0</v>
      </c>
      <c r="Z238" s="17">
        <v>0</v>
      </c>
      <c r="AA238" s="17">
        <v>0</v>
      </c>
      <c r="AB238" s="17">
        <v>0</v>
      </c>
      <c r="AC238" s="17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  <c r="AI238" s="17">
        <v>0</v>
      </c>
    </row>
    <row r="239" spans="1:35" hidden="1" outlineLevel="1" x14ac:dyDescent="0.35">
      <c r="A239" s="14" t="s">
        <v>404</v>
      </c>
      <c r="B239" s="15" t="s">
        <v>74</v>
      </c>
      <c r="C239" s="67">
        <v>18622.331295173382</v>
      </c>
      <c r="D239" s="16">
        <v>5682278.6016416904</v>
      </c>
      <c r="E239" s="68"/>
      <c r="F239" s="17">
        <v>0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5682278.6016416904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17">
        <v>0</v>
      </c>
      <c r="W239" s="17">
        <v>0</v>
      </c>
      <c r="X239" s="17">
        <v>0</v>
      </c>
      <c r="Y239" s="17">
        <v>0</v>
      </c>
      <c r="Z239" s="17">
        <v>0</v>
      </c>
      <c r="AA239" s="17">
        <v>0</v>
      </c>
      <c r="AB239" s="17">
        <v>0</v>
      </c>
      <c r="AC239" s="17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</row>
    <row r="240" spans="1:35" hidden="1" outlineLevel="1" x14ac:dyDescent="0.35">
      <c r="A240" s="14" t="s">
        <v>405</v>
      </c>
      <c r="B240" s="15" t="s">
        <v>75</v>
      </c>
      <c r="C240" s="67">
        <v>18910.448177910177</v>
      </c>
      <c r="D240" s="16">
        <v>5925636.2008946706</v>
      </c>
      <c r="E240" s="68"/>
      <c r="F240" s="17">
        <v>0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5925636.2008946706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7">
        <v>0</v>
      </c>
      <c r="W240" s="17">
        <v>0</v>
      </c>
      <c r="X240" s="17">
        <v>0</v>
      </c>
      <c r="Y240" s="17">
        <v>0</v>
      </c>
      <c r="Z240" s="17">
        <v>0</v>
      </c>
      <c r="AA240" s="17">
        <v>0</v>
      </c>
      <c r="AB240" s="17">
        <v>0</v>
      </c>
      <c r="AC240" s="17">
        <v>0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7">
        <v>0</v>
      </c>
    </row>
    <row r="241" spans="1:41" hidden="1" outlineLevel="1" x14ac:dyDescent="0.35">
      <c r="A241" s="14" t="s">
        <v>406</v>
      </c>
      <c r="B241" s="15" t="s">
        <v>76</v>
      </c>
      <c r="C241" s="67">
        <v>7912.4690649656113</v>
      </c>
      <c r="D241" s="16">
        <v>2456706.310069737</v>
      </c>
      <c r="E241" s="68"/>
      <c r="F241" s="17">
        <v>0</v>
      </c>
      <c r="G241" s="17">
        <v>0</v>
      </c>
      <c r="H241" s="17">
        <v>0</v>
      </c>
      <c r="I241" s="17">
        <v>2456706.310069737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0</v>
      </c>
      <c r="W241" s="17">
        <v>0</v>
      </c>
      <c r="X241" s="17">
        <v>0</v>
      </c>
      <c r="Y241" s="17">
        <v>0</v>
      </c>
      <c r="Z241" s="17">
        <v>0</v>
      </c>
      <c r="AA241" s="17">
        <v>0</v>
      </c>
      <c r="AB241" s="17">
        <v>0</v>
      </c>
      <c r="AC241" s="17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</row>
    <row r="242" spans="1:41" hidden="1" outlineLevel="1" x14ac:dyDescent="0.35">
      <c r="A242" s="14" t="s">
        <v>407</v>
      </c>
      <c r="B242" s="15" t="s">
        <v>77</v>
      </c>
      <c r="C242" s="67">
        <v>1019.4126449599862</v>
      </c>
      <c r="D242" s="16">
        <v>325470.64900820237</v>
      </c>
      <c r="E242" s="68"/>
      <c r="F242" s="17">
        <v>0</v>
      </c>
      <c r="G242" s="17">
        <v>0</v>
      </c>
      <c r="H242" s="17">
        <v>0</v>
      </c>
      <c r="I242" s="17">
        <v>0</v>
      </c>
      <c r="J242" s="17">
        <v>325470.64900820237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7">
        <v>0</v>
      </c>
      <c r="W242" s="17">
        <v>0</v>
      </c>
      <c r="X242" s="17">
        <v>0</v>
      </c>
      <c r="Y242" s="17">
        <v>0</v>
      </c>
      <c r="Z242" s="17">
        <v>0</v>
      </c>
      <c r="AA242" s="17">
        <v>0</v>
      </c>
      <c r="AB242" s="17">
        <v>0</v>
      </c>
      <c r="AC242" s="17">
        <v>0</v>
      </c>
      <c r="AD242" s="17">
        <v>0</v>
      </c>
      <c r="AE242" s="17">
        <v>0</v>
      </c>
      <c r="AF242" s="17">
        <v>0</v>
      </c>
      <c r="AG242" s="17">
        <v>0</v>
      </c>
      <c r="AH242" s="17">
        <v>0</v>
      </c>
      <c r="AI242" s="17">
        <v>0</v>
      </c>
    </row>
    <row r="243" spans="1:41" hidden="1" outlineLevel="1" x14ac:dyDescent="0.35">
      <c r="A243" s="14" t="s">
        <v>408</v>
      </c>
      <c r="B243" s="15" t="s">
        <v>78</v>
      </c>
      <c r="C243" s="67">
        <v>2884.1081303146202</v>
      </c>
      <c r="D243" s="16">
        <v>936672.14570198662</v>
      </c>
      <c r="E243" s="68"/>
      <c r="F243" s="17">
        <v>0</v>
      </c>
      <c r="G243" s="17">
        <v>0</v>
      </c>
      <c r="H243" s="17">
        <v>0</v>
      </c>
      <c r="I243" s="17">
        <v>0</v>
      </c>
      <c r="J243" s="17">
        <v>936672.14570198662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  <c r="W243" s="17">
        <v>0</v>
      </c>
      <c r="X243" s="17">
        <v>0</v>
      </c>
      <c r="Y243" s="17">
        <v>0</v>
      </c>
      <c r="Z243" s="17">
        <v>0</v>
      </c>
      <c r="AA243" s="17">
        <v>0</v>
      </c>
      <c r="AB243" s="17">
        <v>0</v>
      </c>
      <c r="AC243" s="17">
        <v>0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17">
        <v>0</v>
      </c>
    </row>
    <row r="244" spans="1:41" hidden="1" outlineLevel="1" x14ac:dyDescent="0.35">
      <c r="A244" s="14" t="s">
        <v>409</v>
      </c>
      <c r="B244" s="15" t="s">
        <v>79</v>
      </c>
      <c r="C244" s="67">
        <v>3133</v>
      </c>
      <c r="D244" s="16">
        <v>1097438.8807005752</v>
      </c>
      <c r="E244" s="68"/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1097438.8807005752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7">
        <v>0</v>
      </c>
      <c r="W244" s="17">
        <v>0</v>
      </c>
      <c r="X244" s="17">
        <v>0</v>
      </c>
      <c r="Y244" s="17">
        <v>0</v>
      </c>
      <c r="Z244" s="17">
        <v>0</v>
      </c>
      <c r="AA244" s="17">
        <v>0</v>
      </c>
      <c r="AB244" s="17">
        <v>0</v>
      </c>
      <c r="AC244" s="17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</row>
    <row r="245" spans="1:41" hidden="1" outlineLevel="1" x14ac:dyDescent="0.35">
      <c r="A245" s="14" t="s">
        <v>410</v>
      </c>
      <c r="B245" s="15" t="s">
        <v>80</v>
      </c>
      <c r="C245" s="67">
        <v>0</v>
      </c>
      <c r="D245" s="16">
        <v>0</v>
      </c>
      <c r="E245" s="68"/>
      <c r="F245" s="17">
        <v>0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7">
        <v>0</v>
      </c>
      <c r="W245" s="17">
        <v>0</v>
      </c>
      <c r="X245" s="17">
        <v>0</v>
      </c>
      <c r="Y245" s="17">
        <v>0</v>
      </c>
      <c r="Z245" s="17">
        <v>0</v>
      </c>
      <c r="AA245" s="17">
        <v>0</v>
      </c>
      <c r="AB245" s="17">
        <v>0</v>
      </c>
      <c r="AC245" s="17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0</v>
      </c>
    </row>
    <row r="246" spans="1:41" hidden="1" outlineLevel="1" x14ac:dyDescent="0.35">
      <c r="A246" s="14" t="s">
        <v>411</v>
      </c>
      <c r="B246" s="15" t="s">
        <v>81</v>
      </c>
      <c r="C246" s="67">
        <v>8989.7906535421498</v>
      </c>
      <c r="D246" s="16">
        <v>2716450.0404404998</v>
      </c>
      <c r="E246" s="68"/>
      <c r="F246" s="17">
        <v>0</v>
      </c>
      <c r="G246" s="17">
        <v>0</v>
      </c>
      <c r="H246" s="17">
        <v>0</v>
      </c>
      <c r="I246" s="17">
        <v>0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7">
        <v>0</v>
      </c>
      <c r="R246" s="17">
        <v>0</v>
      </c>
      <c r="S246" s="17">
        <v>0</v>
      </c>
      <c r="T246" s="17">
        <v>0</v>
      </c>
      <c r="U246" s="17">
        <v>0</v>
      </c>
      <c r="V246" s="17">
        <v>0</v>
      </c>
      <c r="W246" s="17">
        <v>0</v>
      </c>
      <c r="X246" s="17">
        <v>0</v>
      </c>
      <c r="Y246" s="17">
        <v>2716450.0404404998</v>
      </c>
      <c r="Z246" s="17">
        <v>0</v>
      </c>
      <c r="AA246" s="17">
        <v>0</v>
      </c>
      <c r="AB246" s="17">
        <v>0</v>
      </c>
      <c r="AC246" s="17">
        <v>0</v>
      </c>
      <c r="AD246" s="17">
        <v>0</v>
      </c>
      <c r="AE246" s="17">
        <v>0</v>
      </c>
      <c r="AF246" s="17">
        <v>0</v>
      </c>
      <c r="AG246" s="17">
        <v>0</v>
      </c>
      <c r="AH246" s="17">
        <v>0</v>
      </c>
      <c r="AI246" s="17">
        <v>0</v>
      </c>
    </row>
    <row r="247" spans="1:41" s="47" customFormat="1" collapsed="1" x14ac:dyDescent="0.35">
      <c r="A247" s="21" t="s">
        <v>142</v>
      </c>
      <c r="B247" s="22" t="s">
        <v>93</v>
      </c>
      <c r="C247" s="57">
        <v>6890</v>
      </c>
      <c r="D247" s="23">
        <v>32764638.402422491</v>
      </c>
      <c r="E247" s="70"/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3886613.9072469706</v>
      </c>
      <c r="L247" s="23">
        <v>19093606.192452848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  <c r="S247" s="23">
        <v>0</v>
      </c>
      <c r="T247" s="23">
        <v>0</v>
      </c>
      <c r="U247" s="23">
        <v>9784418.3027226739</v>
      </c>
      <c r="V247" s="23">
        <v>0</v>
      </c>
      <c r="W247" s="23">
        <v>0</v>
      </c>
      <c r="X247" s="23">
        <v>0</v>
      </c>
      <c r="Y247" s="23">
        <v>0</v>
      </c>
      <c r="Z247" s="23">
        <v>0</v>
      </c>
      <c r="AA247" s="23">
        <v>0</v>
      </c>
      <c r="AB247" s="23">
        <v>0</v>
      </c>
      <c r="AC247" s="23">
        <v>0</v>
      </c>
      <c r="AD247" s="23">
        <v>0</v>
      </c>
      <c r="AE247" s="23">
        <v>0</v>
      </c>
      <c r="AF247" s="23">
        <v>0</v>
      </c>
      <c r="AG247" s="23">
        <v>0</v>
      </c>
      <c r="AH247" s="23">
        <v>0</v>
      </c>
      <c r="AI247" s="23">
        <v>0</v>
      </c>
      <c r="AJ247"/>
      <c r="AK247"/>
      <c r="AL247"/>
      <c r="AM247"/>
      <c r="AN247"/>
      <c r="AO247"/>
    </row>
    <row r="248" spans="1:41" hidden="1" outlineLevel="1" x14ac:dyDescent="0.35">
      <c r="A248" s="14" t="s">
        <v>412</v>
      </c>
      <c r="B248" s="15" t="s">
        <v>52</v>
      </c>
      <c r="C248" s="67">
        <v>0</v>
      </c>
      <c r="D248" s="16">
        <v>0</v>
      </c>
      <c r="E248" s="68"/>
      <c r="F248" s="17">
        <v>0</v>
      </c>
      <c r="G248" s="17">
        <v>0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0</v>
      </c>
      <c r="V248" s="17">
        <v>0</v>
      </c>
      <c r="W248" s="17">
        <v>0</v>
      </c>
      <c r="X248" s="17">
        <v>0</v>
      </c>
      <c r="Y248" s="17">
        <v>0</v>
      </c>
      <c r="Z248" s="17">
        <v>0</v>
      </c>
      <c r="AA248" s="17">
        <v>0</v>
      </c>
      <c r="AB248" s="17">
        <v>0</v>
      </c>
      <c r="AC248" s="17">
        <v>0</v>
      </c>
      <c r="AD248" s="17">
        <v>0</v>
      </c>
      <c r="AE248" s="17">
        <v>0</v>
      </c>
      <c r="AF248" s="17">
        <v>0</v>
      </c>
      <c r="AG248" s="17">
        <v>0</v>
      </c>
      <c r="AH248" s="17">
        <v>0</v>
      </c>
      <c r="AI248" s="17">
        <v>0</v>
      </c>
    </row>
    <row r="249" spans="1:41" hidden="1" outlineLevel="1" x14ac:dyDescent="0.35">
      <c r="A249" s="14" t="s">
        <v>413</v>
      </c>
      <c r="B249" s="15" t="s">
        <v>53</v>
      </c>
      <c r="C249" s="67">
        <v>0</v>
      </c>
      <c r="D249" s="16">
        <v>0</v>
      </c>
      <c r="E249" s="68"/>
      <c r="F249" s="17">
        <v>0</v>
      </c>
      <c r="G249" s="17">
        <v>0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0</v>
      </c>
      <c r="V249" s="17">
        <v>0</v>
      </c>
      <c r="W249" s="17">
        <v>0</v>
      </c>
      <c r="X249" s="17">
        <v>0</v>
      </c>
      <c r="Y249" s="17">
        <v>0</v>
      </c>
      <c r="Z249" s="17">
        <v>0</v>
      </c>
      <c r="AA249" s="17">
        <v>0</v>
      </c>
      <c r="AB249" s="17">
        <v>0</v>
      </c>
      <c r="AC249" s="17">
        <v>0</v>
      </c>
      <c r="AD249" s="17">
        <v>0</v>
      </c>
      <c r="AE249" s="17">
        <v>0</v>
      </c>
      <c r="AF249" s="17">
        <v>0</v>
      </c>
      <c r="AG249" s="17">
        <v>0</v>
      </c>
      <c r="AH249" s="17">
        <v>0</v>
      </c>
      <c r="AI249" s="17">
        <v>0</v>
      </c>
    </row>
    <row r="250" spans="1:41" hidden="1" outlineLevel="1" x14ac:dyDescent="0.35">
      <c r="A250" s="14" t="s">
        <v>414</v>
      </c>
      <c r="B250" s="15" t="s">
        <v>54</v>
      </c>
      <c r="C250" s="67">
        <v>2000</v>
      </c>
      <c r="D250" s="16">
        <v>9784418.3027226739</v>
      </c>
      <c r="E250" s="68"/>
      <c r="F250" s="17">
        <v>0</v>
      </c>
      <c r="G250" s="17">
        <v>0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9784418.3027226739</v>
      </c>
      <c r="V250" s="17">
        <v>0</v>
      </c>
      <c r="W250" s="17">
        <v>0</v>
      </c>
      <c r="X250" s="17">
        <v>0</v>
      </c>
      <c r="Y250" s="17">
        <v>0</v>
      </c>
      <c r="Z250" s="17">
        <v>0</v>
      </c>
      <c r="AA250" s="17">
        <v>0</v>
      </c>
      <c r="AB250" s="17">
        <v>0</v>
      </c>
      <c r="AC250" s="17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>
        <v>0</v>
      </c>
    </row>
    <row r="251" spans="1:41" hidden="1" outlineLevel="1" x14ac:dyDescent="0.35">
      <c r="A251" s="14" t="s">
        <v>415</v>
      </c>
      <c r="B251" s="15" t="s">
        <v>55</v>
      </c>
      <c r="C251" s="67">
        <v>0</v>
      </c>
      <c r="D251" s="16">
        <v>0</v>
      </c>
      <c r="E251" s="68"/>
      <c r="F251" s="17">
        <v>0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0</v>
      </c>
      <c r="R251" s="17">
        <v>0</v>
      </c>
      <c r="S251" s="17">
        <v>0</v>
      </c>
      <c r="T251" s="17">
        <v>0</v>
      </c>
      <c r="U251" s="17">
        <v>0</v>
      </c>
      <c r="V251" s="17">
        <v>0</v>
      </c>
      <c r="W251" s="17">
        <v>0</v>
      </c>
      <c r="X251" s="17">
        <v>0</v>
      </c>
      <c r="Y251" s="17">
        <v>0</v>
      </c>
      <c r="Z251" s="17">
        <v>0</v>
      </c>
      <c r="AA251" s="17">
        <v>0</v>
      </c>
      <c r="AB251" s="17">
        <v>0</v>
      </c>
      <c r="AC251" s="17">
        <v>0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17">
        <v>0</v>
      </c>
    </row>
    <row r="252" spans="1:41" hidden="1" outlineLevel="1" x14ac:dyDescent="0.35">
      <c r="A252" s="14" t="s">
        <v>416</v>
      </c>
      <c r="B252" s="15" t="s">
        <v>56</v>
      </c>
      <c r="C252" s="67">
        <v>0</v>
      </c>
      <c r="D252" s="16">
        <v>0</v>
      </c>
      <c r="E252" s="68"/>
      <c r="F252" s="17">
        <v>0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0</v>
      </c>
      <c r="V252" s="17">
        <v>0</v>
      </c>
      <c r="W252" s="17">
        <v>0</v>
      </c>
      <c r="X252" s="17">
        <v>0</v>
      </c>
      <c r="Y252" s="17">
        <v>0</v>
      </c>
      <c r="Z252" s="17">
        <v>0</v>
      </c>
      <c r="AA252" s="17">
        <v>0</v>
      </c>
      <c r="AB252" s="17">
        <v>0</v>
      </c>
      <c r="AC252" s="17">
        <v>0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</row>
    <row r="253" spans="1:41" customFormat="1" hidden="1" outlineLevel="1" x14ac:dyDescent="0.35">
      <c r="A253" s="14" t="s">
        <v>417</v>
      </c>
      <c r="B253" s="15" t="s">
        <v>57</v>
      </c>
      <c r="C253" s="67">
        <v>0</v>
      </c>
      <c r="D253" s="16">
        <v>0</v>
      </c>
      <c r="E253" s="68"/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0</v>
      </c>
      <c r="V253" s="17">
        <v>0</v>
      </c>
      <c r="W253" s="17">
        <v>0</v>
      </c>
      <c r="X253" s="17">
        <v>0</v>
      </c>
      <c r="Y253" s="17">
        <v>0</v>
      </c>
      <c r="Z253" s="17">
        <v>0</v>
      </c>
      <c r="AA253" s="17">
        <v>0</v>
      </c>
      <c r="AB253" s="17">
        <v>0</v>
      </c>
      <c r="AC253" s="17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0</v>
      </c>
      <c r="AI253" s="17">
        <v>0</v>
      </c>
    </row>
    <row r="254" spans="1:41" customFormat="1" hidden="1" outlineLevel="1" x14ac:dyDescent="0.35">
      <c r="A254" s="14" t="s">
        <v>418</v>
      </c>
      <c r="B254" s="15" t="s">
        <v>58</v>
      </c>
      <c r="C254" s="67">
        <v>0</v>
      </c>
      <c r="D254" s="16">
        <v>0</v>
      </c>
      <c r="E254" s="68"/>
      <c r="F254" s="17">
        <v>0</v>
      </c>
      <c r="G254" s="17">
        <v>0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17">
        <v>0</v>
      </c>
      <c r="T254" s="17">
        <v>0</v>
      </c>
      <c r="U254" s="17">
        <v>0</v>
      </c>
      <c r="V254" s="17">
        <v>0</v>
      </c>
      <c r="W254" s="17">
        <v>0</v>
      </c>
      <c r="X254" s="17">
        <v>0</v>
      </c>
      <c r="Y254" s="17">
        <v>0</v>
      </c>
      <c r="Z254" s="17">
        <v>0</v>
      </c>
      <c r="AA254" s="17">
        <v>0</v>
      </c>
      <c r="AB254" s="17">
        <v>0</v>
      </c>
      <c r="AC254" s="17">
        <v>0</v>
      </c>
      <c r="AD254" s="17">
        <v>0</v>
      </c>
      <c r="AE254" s="17">
        <v>0</v>
      </c>
      <c r="AF254" s="17">
        <v>0</v>
      </c>
      <c r="AG254" s="17">
        <v>0</v>
      </c>
      <c r="AH254" s="17">
        <v>0</v>
      </c>
      <c r="AI254" s="17">
        <v>0</v>
      </c>
    </row>
    <row r="255" spans="1:41" customFormat="1" hidden="1" outlineLevel="1" x14ac:dyDescent="0.35">
      <c r="A255" s="14" t="s">
        <v>419</v>
      </c>
      <c r="B255" s="15" t="s">
        <v>59</v>
      </c>
      <c r="C255" s="67">
        <v>0</v>
      </c>
      <c r="D255" s="16">
        <v>0</v>
      </c>
      <c r="E255" s="68"/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  <c r="V255" s="17">
        <v>0</v>
      </c>
      <c r="W255" s="17">
        <v>0</v>
      </c>
      <c r="X255" s="17">
        <v>0</v>
      </c>
      <c r="Y255" s="17">
        <v>0</v>
      </c>
      <c r="Z255" s="17">
        <v>0</v>
      </c>
      <c r="AA255" s="17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>
        <v>0</v>
      </c>
    </row>
    <row r="256" spans="1:41" customFormat="1" hidden="1" outlineLevel="1" x14ac:dyDescent="0.35">
      <c r="A256" s="14" t="s">
        <v>420</v>
      </c>
      <c r="B256" s="15" t="s">
        <v>60</v>
      </c>
      <c r="C256" s="67">
        <v>0</v>
      </c>
      <c r="D256" s="16">
        <v>0</v>
      </c>
      <c r="E256" s="68"/>
      <c r="F256" s="17">
        <v>0</v>
      </c>
      <c r="G256" s="17">
        <v>0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7">
        <v>0</v>
      </c>
      <c r="T256" s="17">
        <v>0</v>
      </c>
      <c r="U256" s="17">
        <v>0</v>
      </c>
      <c r="V256" s="17">
        <v>0</v>
      </c>
      <c r="W256" s="17">
        <v>0</v>
      </c>
      <c r="X256" s="17">
        <v>0</v>
      </c>
      <c r="Y256" s="17">
        <v>0</v>
      </c>
      <c r="Z256" s="17">
        <v>0</v>
      </c>
      <c r="AA256" s="17">
        <v>0</v>
      </c>
      <c r="AB256" s="17">
        <v>0</v>
      </c>
      <c r="AC256" s="17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>
        <v>0</v>
      </c>
    </row>
    <row r="257" spans="1:35" customFormat="1" hidden="1" outlineLevel="1" x14ac:dyDescent="0.35">
      <c r="A257" s="14" t="s">
        <v>421</v>
      </c>
      <c r="B257" s="15" t="s">
        <v>61</v>
      </c>
      <c r="C257" s="67">
        <v>0</v>
      </c>
      <c r="D257" s="16">
        <v>0</v>
      </c>
      <c r="E257" s="68"/>
      <c r="F257" s="17">
        <v>0</v>
      </c>
      <c r="G257" s="17">
        <v>0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0</v>
      </c>
      <c r="V257" s="17">
        <v>0</v>
      </c>
      <c r="W257" s="17">
        <v>0</v>
      </c>
      <c r="X257" s="17">
        <v>0</v>
      </c>
      <c r="Y257" s="17">
        <v>0</v>
      </c>
      <c r="Z257" s="17">
        <v>0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</row>
    <row r="258" spans="1:35" customFormat="1" hidden="1" outlineLevel="1" x14ac:dyDescent="0.35">
      <c r="A258" s="14" t="s">
        <v>422</v>
      </c>
      <c r="B258" s="15" t="s">
        <v>62</v>
      </c>
      <c r="C258" s="67">
        <v>0</v>
      </c>
      <c r="D258" s="16">
        <v>0</v>
      </c>
      <c r="E258" s="68"/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0</v>
      </c>
      <c r="V258" s="17">
        <v>0</v>
      </c>
      <c r="W258" s="17">
        <v>0</v>
      </c>
      <c r="X258" s="17">
        <v>0</v>
      </c>
      <c r="Y258" s="17">
        <v>0</v>
      </c>
      <c r="Z258" s="17">
        <v>0</v>
      </c>
      <c r="AA258" s="17">
        <v>0</v>
      </c>
      <c r="AB258" s="17">
        <v>0</v>
      </c>
      <c r="AC258" s="17">
        <v>0</v>
      </c>
      <c r="AD258" s="17">
        <v>0</v>
      </c>
      <c r="AE258" s="17">
        <v>0</v>
      </c>
      <c r="AF258" s="17">
        <v>0</v>
      </c>
      <c r="AG258" s="17">
        <v>0</v>
      </c>
      <c r="AH258" s="17">
        <v>0</v>
      </c>
      <c r="AI258" s="17">
        <v>0</v>
      </c>
    </row>
    <row r="259" spans="1:35" customFormat="1" hidden="1" outlineLevel="1" x14ac:dyDescent="0.35">
      <c r="A259" s="14" t="s">
        <v>423</v>
      </c>
      <c r="B259" s="15" t="s">
        <v>63</v>
      </c>
      <c r="C259" s="67">
        <v>0</v>
      </c>
      <c r="D259" s="16">
        <v>0</v>
      </c>
      <c r="E259" s="68"/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0</v>
      </c>
      <c r="R259" s="17">
        <v>0</v>
      </c>
      <c r="S259" s="17">
        <v>0</v>
      </c>
      <c r="T259" s="17">
        <v>0</v>
      </c>
      <c r="U259" s="17">
        <v>0</v>
      </c>
      <c r="V259" s="17">
        <v>0</v>
      </c>
      <c r="W259" s="17">
        <v>0</v>
      </c>
      <c r="X259" s="17">
        <v>0</v>
      </c>
      <c r="Y259" s="17">
        <v>0</v>
      </c>
      <c r="Z259" s="17">
        <v>0</v>
      </c>
      <c r="AA259" s="17">
        <v>0</v>
      </c>
      <c r="AB259" s="17">
        <v>0</v>
      </c>
      <c r="AC259" s="17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</row>
    <row r="260" spans="1:35" customFormat="1" hidden="1" outlineLevel="1" x14ac:dyDescent="0.35">
      <c r="A260" s="14" t="s">
        <v>424</v>
      </c>
      <c r="B260" s="15" t="s">
        <v>64</v>
      </c>
      <c r="C260" s="67">
        <v>0</v>
      </c>
      <c r="D260" s="16">
        <v>0</v>
      </c>
      <c r="E260" s="68"/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7">
        <v>0</v>
      </c>
      <c r="W260" s="17">
        <v>0</v>
      </c>
      <c r="X260" s="17">
        <v>0</v>
      </c>
      <c r="Y260" s="17">
        <v>0</v>
      </c>
      <c r="Z260" s="17">
        <v>0</v>
      </c>
      <c r="AA260" s="17">
        <v>0</v>
      </c>
      <c r="AB260" s="17">
        <v>0</v>
      </c>
      <c r="AC260" s="17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0</v>
      </c>
    </row>
    <row r="261" spans="1:35" customFormat="1" hidden="1" outlineLevel="1" x14ac:dyDescent="0.35">
      <c r="A261" s="14" t="s">
        <v>425</v>
      </c>
      <c r="B261" s="15" t="s">
        <v>65</v>
      </c>
      <c r="C261" s="67">
        <v>0</v>
      </c>
      <c r="D261" s="16">
        <v>0</v>
      </c>
      <c r="E261" s="68"/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7">
        <v>0</v>
      </c>
      <c r="W261" s="17">
        <v>0</v>
      </c>
      <c r="X261" s="17">
        <v>0</v>
      </c>
      <c r="Y261" s="17">
        <v>0</v>
      </c>
      <c r="Z261" s="17">
        <v>0</v>
      </c>
      <c r="AA261" s="17">
        <v>0</v>
      </c>
      <c r="AB261" s="17">
        <v>0</v>
      </c>
      <c r="AC261" s="17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</row>
    <row r="262" spans="1:35" customFormat="1" hidden="1" outlineLevel="1" x14ac:dyDescent="0.35">
      <c r="A262" s="14" t="s">
        <v>426</v>
      </c>
      <c r="B262" s="15" t="s">
        <v>66</v>
      </c>
      <c r="C262" s="67">
        <v>3400</v>
      </c>
      <c r="D262" s="16">
        <v>19093606.192452848</v>
      </c>
      <c r="E262" s="68"/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19093606.192452848</v>
      </c>
      <c r="M262" s="17">
        <v>0</v>
      </c>
      <c r="N262" s="17">
        <v>0</v>
      </c>
      <c r="O262" s="17">
        <v>0</v>
      </c>
      <c r="P262" s="17">
        <v>0</v>
      </c>
      <c r="Q262" s="17">
        <v>0</v>
      </c>
      <c r="R262" s="17">
        <v>0</v>
      </c>
      <c r="S262" s="17">
        <v>0</v>
      </c>
      <c r="T262" s="17">
        <v>0</v>
      </c>
      <c r="U262" s="17">
        <v>0</v>
      </c>
      <c r="V262" s="17">
        <v>0</v>
      </c>
      <c r="W262" s="17">
        <v>0</v>
      </c>
      <c r="X262" s="17">
        <v>0</v>
      </c>
      <c r="Y262" s="17">
        <v>0</v>
      </c>
      <c r="Z262" s="17">
        <v>0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</row>
    <row r="263" spans="1:35" customFormat="1" hidden="1" outlineLevel="1" x14ac:dyDescent="0.35">
      <c r="A263" s="14" t="s">
        <v>427</v>
      </c>
      <c r="B263" s="15" t="s">
        <v>67</v>
      </c>
      <c r="C263" s="67">
        <v>0</v>
      </c>
      <c r="D263" s="16">
        <v>0</v>
      </c>
      <c r="E263" s="68"/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  <c r="V263" s="17">
        <v>0</v>
      </c>
      <c r="W263" s="17">
        <v>0</v>
      </c>
      <c r="X263" s="17">
        <v>0</v>
      </c>
      <c r="Y263" s="17">
        <v>0</v>
      </c>
      <c r="Z263" s="17">
        <v>0</v>
      </c>
      <c r="AA263" s="17">
        <v>0</v>
      </c>
      <c r="AB263" s="17">
        <v>0</v>
      </c>
      <c r="AC263" s="17">
        <v>0</v>
      </c>
      <c r="AD263" s="17">
        <v>0</v>
      </c>
      <c r="AE263" s="17">
        <v>0</v>
      </c>
      <c r="AF263" s="17">
        <v>0</v>
      </c>
      <c r="AG263" s="17">
        <v>0</v>
      </c>
      <c r="AH263" s="17">
        <v>0</v>
      </c>
      <c r="AI263" s="17">
        <v>0</v>
      </c>
    </row>
    <row r="264" spans="1:35" customFormat="1" hidden="1" outlineLevel="1" x14ac:dyDescent="0.35">
      <c r="A264" s="14" t="s">
        <v>428</v>
      </c>
      <c r="B264" s="15" t="s">
        <v>68</v>
      </c>
      <c r="C264" s="67">
        <v>0</v>
      </c>
      <c r="D264" s="16">
        <v>0</v>
      </c>
      <c r="E264" s="68"/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7">
        <v>0</v>
      </c>
      <c r="X264" s="17">
        <v>0</v>
      </c>
      <c r="Y264" s="17">
        <v>0</v>
      </c>
      <c r="Z264" s="17">
        <v>0</v>
      </c>
      <c r="AA264" s="17">
        <v>0</v>
      </c>
      <c r="AB264" s="17">
        <v>0</v>
      </c>
      <c r="AC264" s="17">
        <v>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</row>
    <row r="265" spans="1:35" customFormat="1" hidden="1" outlineLevel="1" x14ac:dyDescent="0.35">
      <c r="A265" s="14" t="s">
        <v>429</v>
      </c>
      <c r="B265" s="15" t="s">
        <v>69</v>
      </c>
      <c r="C265" s="67">
        <v>0</v>
      </c>
      <c r="D265" s="16">
        <v>0</v>
      </c>
      <c r="E265" s="68"/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0</v>
      </c>
      <c r="V265" s="17">
        <v>0</v>
      </c>
      <c r="W265" s="17">
        <v>0</v>
      </c>
      <c r="X265" s="17">
        <v>0</v>
      </c>
      <c r="Y265" s="17">
        <v>0</v>
      </c>
      <c r="Z265" s="17">
        <v>0</v>
      </c>
      <c r="AA265" s="17">
        <v>0</v>
      </c>
      <c r="AB265" s="17">
        <v>0</v>
      </c>
      <c r="AC265" s="17">
        <v>0</v>
      </c>
      <c r="AD265" s="17">
        <v>0</v>
      </c>
      <c r="AE265" s="17">
        <v>0</v>
      </c>
      <c r="AF265" s="17">
        <v>0</v>
      </c>
      <c r="AG265" s="17">
        <v>0</v>
      </c>
      <c r="AH265" s="17">
        <v>0</v>
      </c>
      <c r="AI265" s="17">
        <v>0</v>
      </c>
    </row>
    <row r="266" spans="1:35" customFormat="1" hidden="1" outlineLevel="1" x14ac:dyDescent="0.35">
      <c r="A266" s="14" t="s">
        <v>430</v>
      </c>
      <c r="B266" s="15" t="s">
        <v>70</v>
      </c>
      <c r="C266" s="67">
        <v>0</v>
      </c>
      <c r="D266" s="16">
        <v>0</v>
      </c>
      <c r="E266" s="68"/>
      <c r="F266" s="17">
        <v>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17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0</v>
      </c>
      <c r="V266" s="17">
        <v>0</v>
      </c>
      <c r="W266" s="17">
        <v>0</v>
      </c>
      <c r="X266" s="17">
        <v>0</v>
      </c>
      <c r="Y266" s="17">
        <v>0</v>
      </c>
      <c r="Z266" s="17">
        <v>0</v>
      </c>
      <c r="AA266" s="17">
        <v>0</v>
      </c>
      <c r="AB266" s="17">
        <v>0</v>
      </c>
      <c r="AC266" s="17">
        <v>0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</row>
    <row r="267" spans="1:35" customFormat="1" hidden="1" outlineLevel="1" x14ac:dyDescent="0.35">
      <c r="A267" s="14" t="s">
        <v>431</v>
      </c>
      <c r="B267" s="15" t="s">
        <v>71</v>
      </c>
      <c r="C267" s="67">
        <v>0</v>
      </c>
      <c r="D267" s="16">
        <v>0</v>
      </c>
      <c r="E267" s="68"/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7">
        <v>0</v>
      </c>
      <c r="W267" s="17">
        <v>0</v>
      </c>
      <c r="X267" s="17">
        <v>0</v>
      </c>
      <c r="Y267" s="17">
        <v>0</v>
      </c>
      <c r="Z267" s="17">
        <v>0</v>
      </c>
      <c r="AA267" s="17">
        <v>0</v>
      </c>
      <c r="AB267" s="17">
        <v>0</v>
      </c>
      <c r="AC267" s="17">
        <v>0</v>
      </c>
      <c r="AD267" s="17">
        <v>0</v>
      </c>
      <c r="AE267" s="17">
        <v>0</v>
      </c>
      <c r="AF267" s="17">
        <v>0</v>
      </c>
      <c r="AG267" s="17">
        <v>0</v>
      </c>
      <c r="AH267" s="17">
        <v>0</v>
      </c>
      <c r="AI267" s="17">
        <v>0</v>
      </c>
    </row>
    <row r="268" spans="1:35" customFormat="1" hidden="1" outlineLevel="1" x14ac:dyDescent="0.35">
      <c r="A268" s="14" t="s">
        <v>432</v>
      </c>
      <c r="B268" s="15" t="s">
        <v>72</v>
      </c>
      <c r="C268" s="67">
        <v>0</v>
      </c>
      <c r="D268" s="16">
        <v>0</v>
      </c>
      <c r="E268" s="68"/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17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17">
        <v>0</v>
      </c>
      <c r="W268" s="17">
        <v>0</v>
      </c>
      <c r="X268" s="17">
        <v>0</v>
      </c>
      <c r="Y268" s="17">
        <v>0</v>
      </c>
      <c r="Z268" s="17">
        <v>0</v>
      </c>
      <c r="AA268" s="17">
        <v>0</v>
      </c>
      <c r="AB268" s="17">
        <v>0</v>
      </c>
      <c r="AC268" s="17">
        <v>0</v>
      </c>
      <c r="AD268" s="17">
        <v>0</v>
      </c>
      <c r="AE268" s="17">
        <v>0</v>
      </c>
      <c r="AF268" s="17">
        <v>0</v>
      </c>
      <c r="AG268" s="17">
        <v>0</v>
      </c>
      <c r="AH268" s="17">
        <v>0</v>
      </c>
      <c r="AI268" s="17">
        <v>0</v>
      </c>
    </row>
    <row r="269" spans="1:35" hidden="1" outlineLevel="1" x14ac:dyDescent="0.35">
      <c r="A269" s="14" t="s">
        <v>433</v>
      </c>
      <c r="B269" s="15" t="s">
        <v>73</v>
      </c>
      <c r="C269" s="67">
        <v>0</v>
      </c>
      <c r="D269" s="16">
        <v>0</v>
      </c>
      <c r="E269" s="68"/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  <c r="W269" s="17">
        <v>0</v>
      </c>
      <c r="X269" s="17">
        <v>0</v>
      </c>
      <c r="Y269" s="17">
        <v>0</v>
      </c>
      <c r="Z269" s="17">
        <v>0</v>
      </c>
      <c r="AA269" s="17">
        <v>0</v>
      </c>
      <c r="AB269" s="17">
        <v>0</v>
      </c>
      <c r="AC269" s="17">
        <v>0</v>
      </c>
      <c r="AD269" s="17">
        <v>0</v>
      </c>
      <c r="AE269" s="17">
        <v>0</v>
      </c>
      <c r="AF269" s="17">
        <v>0</v>
      </c>
      <c r="AG269" s="17">
        <v>0</v>
      </c>
      <c r="AH269" s="17">
        <v>0</v>
      </c>
      <c r="AI269" s="17">
        <v>0</v>
      </c>
    </row>
    <row r="270" spans="1:35" hidden="1" outlineLevel="1" x14ac:dyDescent="0.35">
      <c r="A270" s="14" t="s">
        <v>434</v>
      </c>
      <c r="B270" s="15" t="s">
        <v>74</v>
      </c>
      <c r="C270" s="67">
        <v>0</v>
      </c>
      <c r="D270" s="16">
        <v>0</v>
      </c>
      <c r="E270" s="68"/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7">
        <v>0</v>
      </c>
      <c r="W270" s="17">
        <v>0</v>
      </c>
      <c r="X270" s="17">
        <v>0</v>
      </c>
      <c r="Y270" s="17">
        <v>0</v>
      </c>
      <c r="Z270" s="17">
        <v>0</v>
      </c>
      <c r="AA270" s="17">
        <v>0</v>
      </c>
      <c r="AB270" s="17">
        <v>0</v>
      </c>
      <c r="AC270" s="17">
        <v>0</v>
      </c>
      <c r="AD270" s="17">
        <v>0</v>
      </c>
      <c r="AE270" s="17">
        <v>0</v>
      </c>
      <c r="AF270" s="17">
        <v>0</v>
      </c>
      <c r="AG270" s="17">
        <v>0</v>
      </c>
      <c r="AH270" s="17">
        <v>0</v>
      </c>
      <c r="AI270" s="17">
        <v>0</v>
      </c>
    </row>
    <row r="271" spans="1:35" hidden="1" outlineLevel="1" x14ac:dyDescent="0.35">
      <c r="A271" s="14" t="s">
        <v>435</v>
      </c>
      <c r="B271" s="15" t="s">
        <v>75</v>
      </c>
      <c r="C271" s="67">
        <v>0</v>
      </c>
      <c r="D271" s="16">
        <v>0</v>
      </c>
      <c r="E271" s="68"/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v>0</v>
      </c>
      <c r="W271" s="17">
        <v>0</v>
      </c>
      <c r="X271" s="17">
        <v>0</v>
      </c>
      <c r="Y271" s="17">
        <v>0</v>
      </c>
      <c r="Z271" s="17">
        <v>0</v>
      </c>
      <c r="AA271" s="17">
        <v>0</v>
      </c>
      <c r="AB271" s="17">
        <v>0</v>
      </c>
      <c r="AC271" s="17">
        <v>0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</row>
    <row r="272" spans="1:35" hidden="1" outlineLevel="1" x14ac:dyDescent="0.35">
      <c r="A272" s="14" t="s">
        <v>436</v>
      </c>
      <c r="B272" s="15" t="s">
        <v>76</v>
      </c>
      <c r="C272" s="67">
        <v>0</v>
      </c>
      <c r="D272" s="16">
        <v>0</v>
      </c>
      <c r="E272" s="68"/>
      <c r="F272" s="17">
        <v>0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0</v>
      </c>
      <c r="V272" s="17">
        <v>0</v>
      </c>
      <c r="W272" s="17">
        <v>0</v>
      </c>
      <c r="X272" s="17">
        <v>0</v>
      </c>
      <c r="Y272" s="17">
        <v>0</v>
      </c>
      <c r="Z272" s="17">
        <v>0</v>
      </c>
      <c r="AA272" s="17">
        <v>0</v>
      </c>
      <c r="AB272" s="17">
        <v>0</v>
      </c>
      <c r="AC272" s="17">
        <v>0</v>
      </c>
      <c r="AD272" s="17">
        <v>0</v>
      </c>
      <c r="AE272" s="17">
        <v>0</v>
      </c>
      <c r="AF272" s="17">
        <v>0</v>
      </c>
      <c r="AG272" s="17">
        <v>0</v>
      </c>
      <c r="AH272" s="17">
        <v>0</v>
      </c>
      <c r="AI272" s="17">
        <v>0</v>
      </c>
    </row>
    <row r="273" spans="1:41" hidden="1" outlineLevel="1" x14ac:dyDescent="0.35">
      <c r="A273" s="14" t="s">
        <v>437</v>
      </c>
      <c r="B273" s="15" t="s">
        <v>77</v>
      </c>
      <c r="C273" s="67">
        <v>1490</v>
      </c>
      <c r="D273" s="16">
        <v>3886613.9072469706</v>
      </c>
      <c r="E273" s="68"/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3886613.9072469706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17">
        <v>0</v>
      </c>
      <c r="W273" s="17">
        <v>0</v>
      </c>
      <c r="X273" s="17">
        <v>0</v>
      </c>
      <c r="Y273" s="17">
        <v>0</v>
      </c>
      <c r="Z273" s="17">
        <v>0</v>
      </c>
      <c r="AA273" s="17">
        <v>0</v>
      </c>
      <c r="AB273" s="17">
        <v>0</v>
      </c>
      <c r="AC273" s="17">
        <v>0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</row>
    <row r="274" spans="1:41" hidden="1" outlineLevel="1" x14ac:dyDescent="0.35">
      <c r="A274" s="14" t="s">
        <v>438</v>
      </c>
      <c r="B274" s="15" t="s">
        <v>78</v>
      </c>
      <c r="C274" s="67">
        <v>0</v>
      </c>
      <c r="D274" s="16">
        <v>0</v>
      </c>
      <c r="E274" s="68"/>
      <c r="F274" s="17">
        <v>0</v>
      </c>
      <c r="G274" s="17">
        <v>0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0</v>
      </c>
      <c r="V274" s="17">
        <v>0</v>
      </c>
      <c r="W274" s="17">
        <v>0</v>
      </c>
      <c r="X274" s="17">
        <v>0</v>
      </c>
      <c r="Y274" s="17">
        <v>0</v>
      </c>
      <c r="Z274" s="17">
        <v>0</v>
      </c>
      <c r="AA274" s="17">
        <v>0</v>
      </c>
      <c r="AB274" s="17">
        <v>0</v>
      </c>
      <c r="AC274" s="17">
        <v>0</v>
      </c>
      <c r="AD274" s="17">
        <v>0</v>
      </c>
      <c r="AE274" s="17">
        <v>0</v>
      </c>
      <c r="AF274" s="17">
        <v>0</v>
      </c>
      <c r="AG274" s="17">
        <v>0</v>
      </c>
      <c r="AH274" s="17">
        <v>0</v>
      </c>
      <c r="AI274" s="17">
        <v>0</v>
      </c>
    </row>
    <row r="275" spans="1:41" hidden="1" outlineLevel="1" x14ac:dyDescent="0.35">
      <c r="A275" s="14" t="s">
        <v>439</v>
      </c>
      <c r="B275" s="15" t="s">
        <v>79</v>
      </c>
      <c r="C275" s="67">
        <v>0</v>
      </c>
      <c r="D275" s="16">
        <v>0</v>
      </c>
      <c r="E275" s="68"/>
      <c r="F275" s="17">
        <v>0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0</v>
      </c>
      <c r="W275" s="17">
        <v>0</v>
      </c>
      <c r="X275" s="17">
        <v>0</v>
      </c>
      <c r="Y275" s="17">
        <v>0</v>
      </c>
      <c r="Z275" s="17">
        <v>0</v>
      </c>
      <c r="AA275" s="17">
        <v>0</v>
      </c>
      <c r="AB275" s="17">
        <v>0</v>
      </c>
      <c r="AC275" s="17">
        <v>0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</row>
    <row r="276" spans="1:41" hidden="1" outlineLevel="1" x14ac:dyDescent="0.35">
      <c r="A276" s="14" t="s">
        <v>440</v>
      </c>
      <c r="B276" s="15" t="s">
        <v>80</v>
      </c>
      <c r="C276" s="67">
        <v>0</v>
      </c>
      <c r="D276" s="16">
        <v>0</v>
      </c>
      <c r="E276" s="68"/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7">
        <v>0</v>
      </c>
      <c r="W276" s="17">
        <v>0</v>
      </c>
      <c r="X276" s="17">
        <v>0</v>
      </c>
      <c r="Y276" s="17">
        <v>0</v>
      </c>
      <c r="Z276" s="17">
        <v>0</v>
      </c>
      <c r="AA276" s="17">
        <v>0</v>
      </c>
      <c r="AB276" s="17">
        <v>0</v>
      </c>
      <c r="AC276" s="17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</row>
    <row r="277" spans="1:41" hidden="1" outlineLevel="1" x14ac:dyDescent="0.35">
      <c r="A277" s="14" t="s">
        <v>441</v>
      </c>
      <c r="B277" s="15" t="s">
        <v>81</v>
      </c>
      <c r="C277" s="67">
        <v>0</v>
      </c>
      <c r="D277" s="16">
        <v>0</v>
      </c>
      <c r="E277" s="68"/>
      <c r="F277" s="17">
        <v>0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0</v>
      </c>
      <c r="V277" s="17">
        <v>0</v>
      </c>
      <c r="W277" s="17">
        <v>0</v>
      </c>
      <c r="X277" s="17">
        <v>0</v>
      </c>
      <c r="Y277" s="17">
        <v>0</v>
      </c>
      <c r="Z277" s="17">
        <v>0</v>
      </c>
      <c r="AA277" s="17">
        <v>0</v>
      </c>
      <c r="AB277" s="17">
        <v>0</v>
      </c>
      <c r="AC277" s="17">
        <v>0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>
        <v>0</v>
      </c>
    </row>
    <row r="278" spans="1:41" s="47" customFormat="1" ht="11.25" customHeight="1" collapsed="1" x14ac:dyDescent="0.35">
      <c r="A278" s="21" t="s">
        <v>143</v>
      </c>
      <c r="B278" s="22" t="s">
        <v>94</v>
      </c>
      <c r="C278" s="57">
        <v>63</v>
      </c>
      <c r="D278" s="71">
        <f>[48]input.CAPEX!$H$3546</f>
        <v>184180996.38447681</v>
      </c>
      <c r="E278" s="58"/>
      <c r="F278" s="71">
        <v>0</v>
      </c>
      <c r="G278" s="71">
        <v>0</v>
      </c>
      <c r="H278" s="71">
        <v>0</v>
      </c>
      <c r="I278" s="71">
        <v>0</v>
      </c>
      <c r="J278" s="71">
        <v>0</v>
      </c>
      <c r="K278" s="71">
        <v>11516465.372691492</v>
      </c>
      <c r="L278" s="71">
        <v>3271055.0814802367</v>
      </c>
      <c r="M278" s="71">
        <v>5111902.0087967496</v>
      </c>
      <c r="N278" s="71">
        <v>0</v>
      </c>
      <c r="O278" s="71">
        <v>0</v>
      </c>
      <c r="P278" s="71">
        <v>0</v>
      </c>
      <c r="Q278" s="71">
        <v>0</v>
      </c>
      <c r="R278" s="71">
        <v>0</v>
      </c>
      <c r="S278" s="71">
        <v>0</v>
      </c>
      <c r="T278" s="71">
        <v>0</v>
      </c>
      <c r="U278" s="71">
        <v>0</v>
      </c>
      <c r="V278" s="71">
        <v>3681693.8546330263</v>
      </c>
      <c r="W278" s="71">
        <v>10903516.938267455</v>
      </c>
      <c r="X278" s="71">
        <v>54885064.053562321</v>
      </c>
      <c r="Y278" s="71">
        <v>94811299.075045586</v>
      </c>
      <c r="Z278" s="71">
        <v>0</v>
      </c>
      <c r="AA278" s="71">
        <v>0</v>
      </c>
      <c r="AB278" s="71">
        <v>0</v>
      </c>
      <c r="AC278" s="71">
        <v>0</v>
      </c>
      <c r="AD278" s="71">
        <v>0</v>
      </c>
      <c r="AE278" s="71">
        <v>0</v>
      </c>
      <c r="AF278" s="71">
        <v>0</v>
      </c>
      <c r="AG278" s="71">
        <v>0</v>
      </c>
      <c r="AH278" s="71">
        <v>0</v>
      </c>
      <c r="AI278" s="71">
        <v>0</v>
      </c>
      <c r="AJ278"/>
      <c r="AK278"/>
      <c r="AL278"/>
      <c r="AM278"/>
      <c r="AN278"/>
      <c r="AO278"/>
    </row>
    <row r="279" spans="1:41" s="46" customFormat="1" ht="12.75" hidden="1" customHeight="1" outlineLevel="1" collapsed="1" x14ac:dyDescent="0.35">
      <c r="A279" s="18" t="s">
        <v>442</v>
      </c>
      <c r="B279" s="72" t="s">
        <v>95</v>
      </c>
      <c r="C279" s="73">
        <v>27</v>
      </c>
      <c r="D279" s="20">
        <v>58878991.466644257</v>
      </c>
      <c r="E279" s="58"/>
      <c r="F279" s="20">
        <v>0</v>
      </c>
      <c r="G279" s="20">
        <v>0</v>
      </c>
      <c r="H279" s="20">
        <v>0</v>
      </c>
      <c r="I279" s="20">
        <v>0</v>
      </c>
      <c r="J279" s="20">
        <v>0</v>
      </c>
      <c r="K279" s="20">
        <v>0</v>
      </c>
      <c r="L279" s="20">
        <v>3271055.0814802367</v>
      </c>
      <c r="M279" s="20">
        <v>3271055.0814802367</v>
      </c>
      <c r="N279" s="20">
        <v>0</v>
      </c>
      <c r="O279" s="20">
        <v>0</v>
      </c>
      <c r="P279" s="20">
        <v>0</v>
      </c>
      <c r="Q279" s="20">
        <v>0</v>
      </c>
      <c r="R279" s="20">
        <v>0</v>
      </c>
      <c r="S279" s="20">
        <v>0</v>
      </c>
      <c r="T279" s="20">
        <v>0</v>
      </c>
      <c r="U279" s="20">
        <v>0</v>
      </c>
      <c r="V279" s="20">
        <v>0</v>
      </c>
      <c r="W279" s="20">
        <v>10903516.938267455</v>
      </c>
      <c r="X279" s="20">
        <v>22897385.570361659</v>
      </c>
      <c r="Y279" s="20">
        <v>18535978.795054674</v>
      </c>
      <c r="Z279" s="20">
        <v>0</v>
      </c>
      <c r="AA279" s="20">
        <v>0</v>
      </c>
      <c r="AB279" s="20">
        <v>0</v>
      </c>
      <c r="AC279" s="20">
        <v>0</v>
      </c>
      <c r="AD279" s="20">
        <v>0</v>
      </c>
      <c r="AE279" s="20">
        <v>0</v>
      </c>
      <c r="AF279" s="20">
        <v>0</v>
      </c>
      <c r="AG279" s="20">
        <v>0</v>
      </c>
      <c r="AH279" s="20">
        <v>0</v>
      </c>
      <c r="AI279" s="20">
        <v>0</v>
      </c>
      <c r="AJ279"/>
      <c r="AK279"/>
      <c r="AL279"/>
      <c r="AM279"/>
      <c r="AN279"/>
      <c r="AO279"/>
    </row>
    <row r="280" spans="1:41" hidden="1" outlineLevel="2" x14ac:dyDescent="0.35">
      <c r="A280" s="14" t="s">
        <v>443</v>
      </c>
      <c r="B280" s="74" t="s">
        <v>52</v>
      </c>
      <c r="C280" s="67">
        <v>0</v>
      </c>
      <c r="D280" s="16">
        <v>0</v>
      </c>
      <c r="E280" s="68"/>
      <c r="F280" s="17">
        <v>0</v>
      </c>
      <c r="G280" s="17"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7">
        <v>0</v>
      </c>
      <c r="W280" s="17">
        <v>0</v>
      </c>
      <c r="X280" s="17">
        <v>0</v>
      </c>
      <c r="Y280" s="17">
        <v>0</v>
      </c>
      <c r="Z280" s="17">
        <v>0</v>
      </c>
      <c r="AA280" s="17">
        <v>0</v>
      </c>
      <c r="AB280" s="17">
        <v>0</v>
      </c>
      <c r="AC280" s="17">
        <v>0</v>
      </c>
      <c r="AD280" s="17">
        <v>0</v>
      </c>
      <c r="AE280" s="17">
        <v>0</v>
      </c>
      <c r="AF280" s="17">
        <v>0</v>
      </c>
      <c r="AG280" s="17">
        <v>0</v>
      </c>
      <c r="AH280" s="17">
        <v>0</v>
      </c>
      <c r="AI280" s="17">
        <v>0</v>
      </c>
    </row>
    <row r="281" spans="1:41" hidden="1" outlineLevel="2" x14ac:dyDescent="0.35">
      <c r="A281" s="14" t="s">
        <v>444</v>
      </c>
      <c r="B281" s="74" t="s">
        <v>53</v>
      </c>
      <c r="C281" s="67">
        <v>0</v>
      </c>
      <c r="D281" s="16">
        <v>0</v>
      </c>
      <c r="E281" s="68"/>
      <c r="F281" s="17">
        <v>0</v>
      </c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0</v>
      </c>
      <c r="W281" s="17">
        <v>0</v>
      </c>
      <c r="X281" s="17">
        <v>0</v>
      </c>
      <c r="Y281" s="17">
        <v>0</v>
      </c>
      <c r="Z281" s="17">
        <v>0</v>
      </c>
      <c r="AA281" s="17">
        <v>0</v>
      </c>
      <c r="AB281" s="17">
        <v>0</v>
      </c>
      <c r="AC281" s="17">
        <v>0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</row>
    <row r="282" spans="1:41" hidden="1" outlineLevel="2" x14ac:dyDescent="0.35">
      <c r="A282" s="14" t="s">
        <v>445</v>
      </c>
      <c r="B282" s="74" t="s">
        <v>54</v>
      </c>
      <c r="C282" s="67">
        <v>0</v>
      </c>
      <c r="D282" s="16">
        <v>0</v>
      </c>
      <c r="E282" s="68"/>
      <c r="F282" s="17">
        <v>0</v>
      </c>
      <c r="G282" s="17">
        <v>0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7">
        <v>0</v>
      </c>
      <c r="W282" s="17">
        <v>0</v>
      </c>
      <c r="X282" s="17">
        <v>0</v>
      </c>
      <c r="Y282" s="17">
        <v>0</v>
      </c>
      <c r="Z282" s="17">
        <v>0</v>
      </c>
      <c r="AA282" s="17">
        <v>0</v>
      </c>
      <c r="AB282" s="17">
        <v>0</v>
      </c>
      <c r="AC282" s="17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</row>
    <row r="283" spans="1:41" hidden="1" outlineLevel="2" x14ac:dyDescent="0.35">
      <c r="A283" s="14" t="s">
        <v>446</v>
      </c>
      <c r="B283" s="74" t="s">
        <v>55</v>
      </c>
      <c r="C283" s="67">
        <v>2</v>
      </c>
      <c r="D283" s="16">
        <v>4361406.775306982</v>
      </c>
      <c r="E283" s="68"/>
      <c r="F283" s="17">
        <v>0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0</v>
      </c>
      <c r="V283" s="17">
        <v>0</v>
      </c>
      <c r="W283" s="17">
        <v>4361406.775306982</v>
      </c>
      <c r="X283" s="17">
        <v>0</v>
      </c>
      <c r="Y283" s="17">
        <v>0</v>
      </c>
      <c r="Z283" s="17">
        <v>0</v>
      </c>
      <c r="AA283" s="17">
        <v>0</v>
      </c>
      <c r="AB283" s="17">
        <v>0</v>
      </c>
      <c r="AC283" s="17">
        <v>0</v>
      </c>
      <c r="AD283" s="17">
        <v>0</v>
      </c>
      <c r="AE283" s="17">
        <v>0</v>
      </c>
      <c r="AF283" s="17">
        <v>0</v>
      </c>
      <c r="AG283" s="17">
        <v>0</v>
      </c>
      <c r="AH283" s="17">
        <v>0</v>
      </c>
      <c r="AI283" s="17">
        <v>0</v>
      </c>
    </row>
    <row r="284" spans="1:41" hidden="1" outlineLevel="2" x14ac:dyDescent="0.35">
      <c r="A284" s="14" t="s">
        <v>447</v>
      </c>
      <c r="B284" s="74" t="s">
        <v>56</v>
      </c>
      <c r="C284" s="67">
        <v>1</v>
      </c>
      <c r="D284" s="16">
        <v>2180703.387653491</v>
      </c>
      <c r="E284" s="68"/>
      <c r="F284" s="17">
        <v>0</v>
      </c>
      <c r="G284" s="17">
        <v>0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0</v>
      </c>
      <c r="V284" s="17">
        <v>0</v>
      </c>
      <c r="W284" s="17">
        <v>0</v>
      </c>
      <c r="X284" s="17">
        <v>2180703.387653491</v>
      </c>
      <c r="Y284" s="17">
        <v>0</v>
      </c>
      <c r="Z284" s="17">
        <v>0</v>
      </c>
      <c r="AA284" s="17">
        <v>0</v>
      </c>
      <c r="AB284" s="17">
        <v>0</v>
      </c>
      <c r="AC284" s="17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>
        <v>0</v>
      </c>
    </row>
    <row r="285" spans="1:41" customFormat="1" hidden="1" outlineLevel="2" x14ac:dyDescent="0.35">
      <c r="A285" s="14" t="s">
        <v>448</v>
      </c>
      <c r="B285" s="74" t="s">
        <v>57</v>
      </c>
      <c r="C285" s="67">
        <v>0</v>
      </c>
      <c r="D285" s="16">
        <v>0</v>
      </c>
      <c r="E285" s="68"/>
      <c r="F285" s="17">
        <v>0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17">
        <v>0</v>
      </c>
      <c r="W285" s="17">
        <v>0</v>
      </c>
      <c r="X285" s="17">
        <v>0</v>
      </c>
      <c r="Y285" s="17">
        <v>0</v>
      </c>
      <c r="Z285" s="17">
        <v>0</v>
      </c>
      <c r="AA285" s="17">
        <v>0</v>
      </c>
      <c r="AB285" s="17">
        <v>0</v>
      </c>
      <c r="AC285" s="17">
        <v>0</v>
      </c>
      <c r="AD285" s="17">
        <v>0</v>
      </c>
      <c r="AE285" s="17">
        <v>0</v>
      </c>
      <c r="AF285" s="17">
        <v>0</v>
      </c>
      <c r="AG285" s="17">
        <v>0</v>
      </c>
      <c r="AH285" s="17">
        <v>0</v>
      </c>
      <c r="AI285" s="17">
        <v>0</v>
      </c>
    </row>
    <row r="286" spans="1:41" customFormat="1" hidden="1" outlineLevel="2" x14ac:dyDescent="0.35">
      <c r="A286" s="14" t="s">
        <v>449</v>
      </c>
      <c r="B286" s="74" t="s">
        <v>58</v>
      </c>
      <c r="C286" s="67">
        <v>2</v>
      </c>
      <c r="D286" s="16">
        <v>4361406.775306982</v>
      </c>
      <c r="E286" s="68"/>
      <c r="F286" s="17">
        <v>0</v>
      </c>
      <c r="G286" s="17">
        <v>0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  <c r="R286" s="17">
        <v>0</v>
      </c>
      <c r="S286" s="17">
        <v>0</v>
      </c>
      <c r="T286" s="17">
        <v>0</v>
      </c>
      <c r="U286" s="17">
        <v>0</v>
      </c>
      <c r="V286" s="17">
        <v>0</v>
      </c>
      <c r="W286" s="17">
        <v>0</v>
      </c>
      <c r="X286" s="17">
        <v>4361406.775306982</v>
      </c>
      <c r="Y286" s="17">
        <v>0</v>
      </c>
      <c r="Z286" s="17">
        <v>0</v>
      </c>
      <c r="AA286" s="17">
        <v>0</v>
      </c>
      <c r="AB286" s="17">
        <v>0</v>
      </c>
      <c r="AC286" s="17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0</v>
      </c>
    </row>
    <row r="287" spans="1:41" customFormat="1" hidden="1" outlineLevel="2" x14ac:dyDescent="0.35">
      <c r="A287" s="14" t="s">
        <v>450</v>
      </c>
      <c r="B287" s="74" t="s">
        <v>59</v>
      </c>
      <c r="C287" s="67">
        <v>1</v>
      </c>
      <c r="D287" s="16">
        <v>2180703.387653491</v>
      </c>
      <c r="E287" s="68"/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7">
        <v>0</v>
      </c>
      <c r="W287" s="17">
        <v>0</v>
      </c>
      <c r="X287" s="17">
        <v>1090351.6938267455</v>
      </c>
      <c r="Y287" s="17">
        <v>1090351.6938267455</v>
      </c>
      <c r="Z287" s="17">
        <v>0</v>
      </c>
      <c r="AA287" s="17">
        <v>0</v>
      </c>
      <c r="AB287" s="17">
        <v>0</v>
      </c>
      <c r="AC287" s="17">
        <v>0</v>
      </c>
      <c r="AD287" s="17">
        <v>0</v>
      </c>
      <c r="AE287" s="17">
        <v>0</v>
      </c>
      <c r="AF287" s="17">
        <v>0</v>
      </c>
      <c r="AG287" s="17">
        <v>0</v>
      </c>
      <c r="AH287" s="17">
        <v>0</v>
      </c>
      <c r="AI287" s="17">
        <v>0</v>
      </c>
    </row>
    <row r="288" spans="1:41" customFormat="1" hidden="1" outlineLevel="2" x14ac:dyDescent="0.35">
      <c r="A288" s="14" t="s">
        <v>451</v>
      </c>
      <c r="B288" s="74" t="s">
        <v>60</v>
      </c>
      <c r="C288" s="67">
        <v>0</v>
      </c>
      <c r="D288" s="16">
        <v>0</v>
      </c>
      <c r="E288" s="68"/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0</v>
      </c>
      <c r="R288" s="17">
        <v>0</v>
      </c>
      <c r="S288" s="17">
        <v>0</v>
      </c>
      <c r="T288" s="17">
        <v>0</v>
      </c>
      <c r="U288" s="17">
        <v>0</v>
      </c>
      <c r="V288" s="17">
        <v>0</v>
      </c>
      <c r="W288" s="17">
        <v>0</v>
      </c>
      <c r="X288" s="17">
        <v>0</v>
      </c>
      <c r="Y288" s="17">
        <v>0</v>
      </c>
      <c r="Z288" s="17">
        <v>0</v>
      </c>
      <c r="AA288" s="17">
        <v>0</v>
      </c>
      <c r="AB288" s="17">
        <v>0</v>
      </c>
      <c r="AC288" s="17">
        <v>0</v>
      </c>
      <c r="AD288" s="17">
        <v>0</v>
      </c>
      <c r="AE288" s="17">
        <v>0</v>
      </c>
      <c r="AF288" s="17">
        <v>0</v>
      </c>
      <c r="AG288" s="17">
        <v>0</v>
      </c>
      <c r="AH288" s="17">
        <v>0</v>
      </c>
      <c r="AI288" s="17">
        <v>0</v>
      </c>
    </row>
    <row r="289" spans="1:35" customFormat="1" hidden="1" outlineLevel="2" x14ac:dyDescent="0.35">
      <c r="A289" s="14" t="s">
        <v>452</v>
      </c>
      <c r="B289" s="74" t="s">
        <v>61</v>
      </c>
      <c r="C289" s="67">
        <v>3</v>
      </c>
      <c r="D289" s="16">
        <v>6542110.1629604734</v>
      </c>
      <c r="E289" s="68"/>
      <c r="F289" s="17">
        <v>0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17">
        <v>0</v>
      </c>
      <c r="O289" s="17">
        <v>0</v>
      </c>
      <c r="P289" s="17">
        <v>0</v>
      </c>
      <c r="Q289" s="17">
        <v>0</v>
      </c>
      <c r="R289" s="17">
        <v>0</v>
      </c>
      <c r="S289" s="17">
        <v>0</v>
      </c>
      <c r="T289" s="17">
        <v>0</v>
      </c>
      <c r="U289" s="17">
        <v>0</v>
      </c>
      <c r="V289" s="17">
        <v>0</v>
      </c>
      <c r="W289" s="17">
        <v>6542110.1629604734</v>
      </c>
      <c r="X289" s="17">
        <v>0</v>
      </c>
      <c r="Y289" s="17">
        <v>0</v>
      </c>
      <c r="Z289" s="17">
        <v>0</v>
      </c>
      <c r="AA289" s="17">
        <v>0</v>
      </c>
      <c r="AB289" s="17">
        <v>0</v>
      </c>
      <c r="AC289" s="17">
        <v>0</v>
      </c>
      <c r="AD289" s="17">
        <v>0</v>
      </c>
      <c r="AE289" s="17">
        <v>0</v>
      </c>
      <c r="AF289" s="17">
        <v>0</v>
      </c>
      <c r="AG289" s="17">
        <v>0</v>
      </c>
      <c r="AH289" s="17">
        <v>0</v>
      </c>
      <c r="AI289" s="17">
        <v>0</v>
      </c>
    </row>
    <row r="290" spans="1:35" customFormat="1" hidden="1" outlineLevel="2" x14ac:dyDescent="0.35">
      <c r="A290" s="14" t="s">
        <v>453</v>
      </c>
      <c r="B290" s="74" t="s">
        <v>62</v>
      </c>
      <c r="C290" s="67">
        <v>0</v>
      </c>
      <c r="D290" s="16">
        <v>0</v>
      </c>
      <c r="E290" s="68"/>
      <c r="F290" s="17">
        <v>0</v>
      </c>
      <c r="G290" s="17">
        <v>0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  <c r="W290" s="17">
        <v>0</v>
      </c>
      <c r="X290" s="17">
        <v>0</v>
      </c>
      <c r="Y290" s="17">
        <v>0</v>
      </c>
      <c r="Z290" s="17">
        <v>0</v>
      </c>
      <c r="AA290" s="17">
        <v>0</v>
      </c>
      <c r="AB290" s="17">
        <v>0</v>
      </c>
      <c r="AC290" s="17">
        <v>0</v>
      </c>
      <c r="AD290" s="17">
        <v>0</v>
      </c>
      <c r="AE290" s="17">
        <v>0</v>
      </c>
      <c r="AF290" s="17">
        <v>0</v>
      </c>
      <c r="AG290" s="17">
        <v>0</v>
      </c>
      <c r="AH290" s="17">
        <v>0</v>
      </c>
      <c r="AI290" s="17">
        <v>0</v>
      </c>
    </row>
    <row r="291" spans="1:35" customFormat="1" hidden="1" outlineLevel="2" x14ac:dyDescent="0.35">
      <c r="A291" s="14" t="s">
        <v>454</v>
      </c>
      <c r="B291" s="74" t="s">
        <v>63</v>
      </c>
      <c r="C291" s="67">
        <v>1</v>
      </c>
      <c r="D291" s="16">
        <v>2180703.387653491</v>
      </c>
      <c r="E291" s="68"/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  <c r="V291" s="17">
        <v>0</v>
      </c>
      <c r="W291" s="17">
        <v>0</v>
      </c>
      <c r="X291" s="17">
        <v>1090351.6938267455</v>
      </c>
      <c r="Y291" s="17">
        <v>1090351.6938267455</v>
      </c>
      <c r="Z291" s="17">
        <v>0</v>
      </c>
      <c r="AA291" s="17">
        <v>0</v>
      </c>
      <c r="AB291" s="17">
        <v>0</v>
      </c>
      <c r="AC291" s="17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0</v>
      </c>
      <c r="AI291" s="17">
        <v>0</v>
      </c>
    </row>
    <row r="292" spans="1:35" customFormat="1" hidden="1" outlineLevel="2" x14ac:dyDescent="0.35">
      <c r="A292" s="14" t="s">
        <v>455</v>
      </c>
      <c r="B292" s="74" t="s">
        <v>64</v>
      </c>
      <c r="C292" s="67">
        <v>1</v>
      </c>
      <c r="D292" s="16">
        <v>2180703.387653491</v>
      </c>
      <c r="E292" s="68"/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7">
        <v>0</v>
      </c>
      <c r="T292" s="17">
        <v>0</v>
      </c>
      <c r="U292" s="17">
        <v>0</v>
      </c>
      <c r="V292" s="17">
        <v>0</v>
      </c>
      <c r="W292" s="17">
        <v>0</v>
      </c>
      <c r="X292" s="17">
        <v>1090351.6938267455</v>
      </c>
      <c r="Y292" s="17">
        <v>1090351.6938267455</v>
      </c>
      <c r="Z292" s="17">
        <v>0</v>
      </c>
      <c r="AA292" s="17">
        <v>0</v>
      </c>
      <c r="AB292" s="17">
        <v>0</v>
      </c>
      <c r="AC292" s="17">
        <v>0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</row>
    <row r="293" spans="1:35" customFormat="1" hidden="1" outlineLevel="2" x14ac:dyDescent="0.35">
      <c r="A293" s="14" t="s">
        <v>456</v>
      </c>
      <c r="B293" s="74" t="s">
        <v>65</v>
      </c>
      <c r="C293" s="67">
        <v>3</v>
      </c>
      <c r="D293" s="16">
        <v>6542110.1629604734</v>
      </c>
      <c r="E293" s="68"/>
      <c r="F293" s="17">
        <v>0</v>
      </c>
      <c r="G293" s="17">
        <v>0</v>
      </c>
      <c r="H293" s="17">
        <v>0</v>
      </c>
      <c r="I293" s="17">
        <v>0</v>
      </c>
      <c r="J293" s="17">
        <v>0</v>
      </c>
      <c r="K293" s="17">
        <v>0</v>
      </c>
      <c r="L293" s="17">
        <v>3271055.0814802367</v>
      </c>
      <c r="M293" s="17">
        <v>3271055.0814802367</v>
      </c>
      <c r="N293" s="17">
        <v>0</v>
      </c>
      <c r="O293" s="17">
        <v>0</v>
      </c>
      <c r="P293" s="17">
        <v>0</v>
      </c>
      <c r="Q293" s="17">
        <v>0</v>
      </c>
      <c r="R293" s="17">
        <v>0</v>
      </c>
      <c r="S293" s="17">
        <v>0</v>
      </c>
      <c r="T293" s="17">
        <v>0</v>
      </c>
      <c r="U293" s="17">
        <v>0</v>
      </c>
      <c r="V293" s="17">
        <v>0</v>
      </c>
      <c r="W293" s="17">
        <v>0</v>
      </c>
      <c r="X293" s="17">
        <v>0</v>
      </c>
      <c r="Y293" s="17">
        <v>0</v>
      </c>
      <c r="Z293" s="17">
        <v>0</v>
      </c>
      <c r="AA293" s="17">
        <v>0</v>
      </c>
      <c r="AB293" s="17">
        <v>0</v>
      </c>
      <c r="AC293" s="17">
        <v>0</v>
      </c>
      <c r="AD293" s="17">
        <v>0</v>
      </c>
      <c r="AE293" s="17">
        <v>0</v>
      </c>
      <c r="AF293" s="17">
        <v>0</v>
      </c>
      <c r="AG293" s="17">
        <v>0</v>
      </c>
      <c r="AH293" s="17">
        <v>0</v>
      </c>
      <c r="AI293" s="17">
        <v>0</v>
      </c>
    </row>
    <row r="294" spans="1:35" customFormat="1" hidden="1" outlineLevel="2" x14ac:dyDescent="0.35">
      <c r="A294" s="14" t="s">
        <v>457</v>
      </c>
      <c r="B294" s="74" t="s">
        <v>66</v>
      </c>
      <c r="C294" s="67">
        <v>0</v>
      </c>
      <c r="D294" s="16">
        <v>0</v>
      </c>
      <c r="E294" s="68"/>
      <c r="F294" s="17">
        <v>0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0</v>
      </c>
      <c r="R294" s="17">
        <v>0</v>
      </c>
      <c r="S294" s="17">
        <v>0</v>
      </c>
      <c r="T294" s="17">
        <v>0</v>
      </c>
      <c r="U294" s="17">
        <v>0</v>
      </c>
      <c r="V294" s="17">
        <v>0</v>
      </c>
      <c r="W294" s="17">
        <v>0</v>
      </c>
      <c r="X294" s="17">
        <v>0</v>
      </c>
      <c r="Y294" s="17">
        <v>0</v>
      </c>
      <c r="Z294" s="17">
        <v>0</v>
      </c>
      <c r="AA294" s="17">
        <v>0</v>
      </c>
      <c r="AB294" s="17">
        <v>0</v>
      </c>
      <c r="AC294" s="17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</row>
    <row r="295" spans="1:35" customFormat="1" hidden="1" outlineLevel="2" x14ac:dyDescent="0.35">
      <c r="A295" s="14" t="s">
        <v>458</v>
      </c>
      <c r="B295" s="74" t="s">
        <v>67</v>
      </c>
      <c r="C295" s="67">
        <v>1</v>
      </c>
      <c r="D295" s="16">
        <v>2180703.387653491</v>
      </c>
      <c r="E295" s="68"/>
      <c r="F295" s="17">
        <v>0</v>
      </c>
      <c r="G295" s="17">
        <v>0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  <c r="V295" s="17">
        <v>0</v>
      </c>
      <c r="W295" s="17">
        <v>0</v>
      </c>
      <c r="X295" s="17">
        <v>2180703.387653491</v>
      </c>
      <c r="Y295" s="17">
        <v>0</v>
      </c>
      <c r="Z295" s="17">
        <v>0</v>
      </c>
      <c r="AA295" s="17">
        <v>0</v>
      </c>
      <c r="AB295" s="17">
        <v>0</v>
      </c>
      <c r="AC295" s="17">
        <v>0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>
        <v>0</v>
      </c>
    </row>
    <row r="296" spans="1:35" customFormat="1" hidden="1" outlineLevel="2" x14ac:dyDescent="0.35">
      <c r="A296" s="14" t="s">
        <v>459</v>
      </c>
      <c r="B296" s="74" t="s">
        <v>68</v>
      </c>
      <c r="C296" s="67">
        <v>1</v>
      </c>
      <c r="D296" s="16">
        <v>2180703.387653491</v>
      </c>
      <c r="E296" s="68"/>
      <c r="F296" s="17">
        <v>0</v>
      </c>
      <c r="G296" s="17">
        <v>0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17">
        <v>0</v>
      </c>
      <c r="P296" s="17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0</v>
      </c>
      <c r="V296" s="17">
        <v>0</v>
      </c>
      <c r="W296" s="17">
        <v>0</v>
      </c>
      <c r="X296" s="17">
        <v>0</v>
      </c>
      <c r="Y296" s="17">
        <v>2180703.387653491</v>
      </c>
      <c r="Z296" s="17">
        <v>0</v>
      </c>
      <c r="AA296" s="17">
        <v>0</v>
      </c>
      <c r="AB296" s="17">
        <v>0</v>
      </c>
      <c r="AC296" s="17">
        <v>0</v>
      </c>
      <c r="AD296" s="17">
        <v>0</v>
      </c>
      <c r="AE296" s="17">
        <v>0</v>
      </c>
      <c r="AF296" s="17">
        <v>0</v>
      </c>
      <c r="AG296" s="17">
        <v>0</v>
      </c>
      <c r="AH296" s="17">
        <v>0</v>
      </c>
      <c r="AI296" s="17">
        <v>0</v>
      </c>
    </row>
    <row r="297" spans="1:35" customFormat="1" hidden="1" outlineLevel="2" x14ac:dyDescent="0.35">
      <c r="A297" s="14" t="s">
        <v>460</v>
      </c>
      <c r="B297" s="74" t="s">
        <v>69</v>
      </c>
      <c r="C297" s="67">
        <v>1</v>
      </c>
      <c r="D297" s="16">
        <v>2180703.387653491</v>
      </c>
      <c r="E297" s="68"/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0</v>
      </c>
      <c r="V297" s="17">
        <v>0</v>
      </c>
      <c r="W297" s="17">
        <v>0</v>
      </c>
      <c r="X297" s="17">
        <v>1090351.6938267455</v>
      </c>
      <c r="Y297" s="17">
        <v>1090351.6938267455</v>
      </c>
      <c r="Z297" s="17">
        <v>0</v>
      </c>
      <c r="AA297" s="17">
        <v>0</v>
      </c>
      <c r="AB297" s="17">
        <v>0</v>
      </c>
      <c r="AC297" s="17">
        <v>0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</row>
    <row r="298" spans="1:35" customFormat="1" hidden="1" outlineLevel="2" x14ac:dyDescent="0.35">
      <c r="A298" s="14" t="s">
        <v>461</v>
      </c>
      <c r="B298" s="74" t="s">
        <v>70</v>
      </c>
      <c r="C298" s="67">
        <v>2</v>
      </c>
      <c r="D298" s="16">
        <v>4361406.775306982</v>
      </c>
      <c r="E298" s="68"/>
      <c r="F298" s="17">
        <v>0</v>
      </c>
      <c r="G298" s="17">
        <v>0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  <c r="N298" s="17">
        <v>0</v>
      </c>
      <c r="O298" s="17">
        <v>0</v>
      </c>
      <c r="P298" s="17">
        <v>0</v>
      </c>
      <c r="Q298" s="17">
        <v>0</v>
      </c>
      <c r="R298" s="17">
        <v>0</v>
      </c>
      <c r="S298" s="17">
        <v>0</v>
      </c>
      <c r="T298" s="17">
        <v>0</v>
      </c>
      <c r="U298" s="17">
        <v>0</v>
      </c>
      <c r="V298" s="17">
        <v>0</v>
      </c>
      <c r="W298" s="17">
        <v>0</v>
      </c>
      <c r="X298" s="17">
        <v>2180703.387653491</v>
      </c>
      <c r="Y298" s="17">
        <v>2180703.387653491</v>
      </c>
      <c r="Z298" s="17">
        <v>0</v>
      </c>
      <c r="AA298" s="17">
        <v>0</v>
      </c>
      <c r="AB298" s="17">
        <v>0</v>
      </c>
      <c r="AC298" s="17">
        <v>0</v>
      </c>
      <c r="AD298" s="17">
        <v>0</v>
      </c>
      <c r="AE298" s="17">
        <v>0</v>
      </c>
      <c r="AF298" s="17">
        <v>0</v>
      </c>
      <c r="AG298" s="17">
        <v>0</v>
      </c>
      <c r="AH298" s="17">
        <v>0</v>
      </c>
      <c r="AI298" s="17">
        <v>0</v>
      </c>
    </row>
    <row r="299" spans="1:35" customFormat="1" hidden="1" outlineLevel="2" x14ac:dyDescent="0.35">
      <c r="A299" s="14" t="s">
        <v>462</v>
      </c>
      <c r="B299" s="74" t="s">
        <v>71</v>
      </c>
      <c r="C299" s="67">
        <v>1</v>
      </c>
      <c r="D299" s="16">
        <v>2180703.387653491</v>
      </c>
      <c r="E299" s="68"/>
      <c r="F299" s="17">
        <v>0</v>
      </c>
      <c r="G299" s="17">
        <v>0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0</v>
      </c>
      <c r="V299" s="17">
        <v>0</v>
      </c>
      <c r="W299" s="17">
        <v>0</v>
      </c>
      <c r="X299" s="17">
        <v>1090351.6938267455</v>
      </c>
      <c r="Y299" s="17">
        <v>1090351.6938267455</v>
      </c>
      <c r="Z299" s="17">
        <v>0</v>
      </c>
      <c r="AA299" s="17">
        <v>0</v>
      </c>
      <c r="AB299" s="17">
        <v>0</v>
      </c>
      <c r="AC299" s="17">
        <v>0</v>
      </c>
      <c r="AD299" s="17">
        <v>0</v>
      </c>
      <c r="AE299" s="17">
        <v>0</v>
      </c>
      <c r="AF299" s="17">
        <v>0</v>
      </c>
      <c r="AG299" s="17">
        <v>0</v>
      </c>
      <c r="AH299" s="17">
        <v>0</v>
      </c>
      <c r="AI299" s="17">
        <v>0</v>
      </c>
    </row>
    <row r="300" spans="1:35" customFormat="1" hidden="1" outlineLevel="2" x14ac:dyDescent="0.35">
      <c r="A300" s="14" t="s">
        <v>463</v>
      </c>
      <c r="B300" s="74" t="s">
        <v>72</v>
      </c>
      <c r="C300" s="67">
        <v>0</v>
      </c>
      <c r="D300" s="16">
        <v>0</v>
      </c>
      <c r="E300" s="68"/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7">
        <v>0</v>
      </c>
      <c r="T300" s="17">
        <v>0</v>
      </c>
      <c r="U300" s="17">
        <v>0</v>
      </c>
      <c r="V300" s="17">
        <v>0</v>
      </c>
      <c r="W300" s="17">
        <v>0</v>
      </c>
      <c r="X300" s="17">
        <v>0</v>
      </c>
      <c r="Y300" s="17">
        <v>0</v>
      </c>
      <c r="Z300" s="17">
        <v>0</v>
      </c>
      <c r="AA300" s="17">
        <v>0</v>
      </c>
      <c r="AB300" s="17">
        <v>0</v>
      </c>
      <c r="AC300" s="17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</row>
    <row r="301" spans="1:35" hidden="1" outlineLevel="2" x14ac:dyDescent="0.35">
      <c r="A301" s="14" t="s">
        <v>464</v>
      </c>
      <c r="B301" s="74" t="s">
        <v>73</v>
      </c>
      <c r="C301" s="67">
        <v>3</v>
      </c>
      <c r="D301" s="16">
        <v>6542110.1629604734</v>
      </c>
      <c r="E301" s="68"/>
      <c r="F301" s="17">
        <v>0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0</v>
      </c>
      <c r="V301" s="17">
        <v>0</v>
      </c>
      <c r="W301" s="17">
        <v>0</v>
      </c>
      <c r="X301" s="17">
        <v>0</v>
      </c>
      <c r="Y301" s="17">
        <v>6542110.1629604734</v>
      </c>
      <c r="Z301" s="17">
        <v>0</v>
      </c>
      <c r="AA301" s="17">
        <v>0</v>
      </c>
      <c r="AB301" s="17">
        <v>0</v>
      </c>
      <c r="AC301" s="17">
        <v>0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</row>
    <row r="302" spans="1:35" hidden="1" outlineLevel="2" x14ac:dyDescent="0.35">
      <c r="A302" s="14" t="s">
        <v>465</v>
      </c>
      <c r="B302" s="74" t="s">
        <v>74</v>
      </c>
      <c r="C302" s="67">
        <v>0</v>
      </c>
      <c r="D302" s="16">
        <v>0</v>
      </c>
      <c r="E302" s="68"/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0</v>
      </c>
      <c r="V302" s="17">
        <v>0</v>
      </c>
      <c r="W302" s="17">
        <v>0</v>
      </c>
      <c r="X302" s="17">
        <v>0</v>
      </c>
      <c r="Y302" s="17">
        <v>0</v>
      </c>
      <c r="Z302" s="17">
        <v>0</v>
      </c>
      <c r="AA302" s="17">
        <v>0</v>
      </c>
      <c r="AB302" s="17">
        <v>0</v>
      </c>
      <c r="AC302" s="17">
        <v>0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0</v>
      </c>
    </row>
    <row r="303" spans="1:35" hidden="1" outlineLevel="2" x14ac:dyDescent="0.35">
      <c r="A303" s="14" t="s">
        <v>466</v>
      </c>
      <c r="B303" s="74" t="s">
        <v>75</v>
      </c>
      <c r="C303" s="67">
        <v>3</v>
      </c>
      <c r="D303" s="16">
        <v>6542110.1629604734</v>
      </c>
      <c r="E303" s="68"/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0</v>
      </c>
      <c r="T303" s="17">
        <v>0</v>
      </c>
      <c r="U303" s="17">
        <v>0</v>
      </c>
      <c r="V303" s="17">
        <v>0</v>
      </c>
      <c r="W303" s="17">
        <v>0</v>
      </c>
      <c r="X303" s="17">
        <v>6542110.1629604734</v>
      </c>
      <c r="Y303" s="17">
        <v>0</v>
      </c>
      <c r="Z303" s="17">
        <v>0</v>
      </c>
      <c r="AA303" s="17">
        <v>0</v>
      </c>
      <c r="AB303" s="17">
        <v>0</v>
      </c>
      <c r="AC303" s="17">
        <v>0</v>
      </c>
      <c r="AD303" s="17">
        <v>0</v>
      </c>
      <c r="AE303" s="17">
        <v>0</v>
      </c>
      <c r="AF303" s="17">
        <v>0</v>
      </c>
      <c r="AG303" s="17">
        <v>0</v>
      </c>
      <c r="AH303" s="17">
        <v>0</v>
      </c>
      <c r="AI303" s="17">
        <v>0</v>
      </c>
    </row>
    <row r="304" spans="1:35" hidden="1" outlineLevel="2" x14ac:dyDescent="0.35">
      <c r="A304" s="14" t="s">
        <v>467</v>
      </c>
      <c r="B304" s="74" t="s">
        <v>76</v>
      </c>
      <c r="C304" s="67">
        <v>1</v>
      </c>
      <c r="D304" s="16">
        <v>2180703.387653491</v>
      </c>
      <c r="E304" s="68"/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0</v>
      </c>
      <c r="R304" s="17">
        <v>0</v>
      </c>
      <c r="S304" s="17">
        <v>0</v>
      </c>
      <c r="T304" s="17">
        <v>0</v>
      </c>
      <c r="U304" s="17">
        <v>0</v>
      </c>
      <c r="V304" s="17">
        <v>0</v>
      </c>
      <c r="W304" s="17">
        <v>0</v>
      </c>
      <c r="X304" s="17">
        <v>1090351.6938267455</v>
      </c>
      <c r="Y304" s="17">
        <v>1090351.6938267455</v>
      </c>
      <c r="Z304" s="17">
        <v>0</v>
      </c>
      <c r="AA304" s="17">
        <v>0</v>
      </c>
      <c r="AB304" s="17">
        <v>0</v>
      </c>
      <c r="AC304" s="17">
        <v>0</v>
      </c>
      <c r="AD304" s="17">
        <v>0</v>
      </c>
      <c r="AE304" s="17">
        <v>0</v>
      </c>
      <c r="AF304" s="17">
        <v>0</v>
      </c>
      <c r="AG304" s="17">
        <v>0</v>
      </c>
      <c r="AH304" s="17">
        <v>0</v>
      </c>
      <c r="AI304" s="17">
        <v>0</v>
      </c>
    </row>
    <row r="305" spans="1:41" hidden="1" outlineLevel="2" x14ac:dyDescent="0.35">
      <c r="A305" s="14" t="s">
        <v>468</v>
      </c>
      <c r="B305" s="74" t="s">
        <v>77</v>
      </c>
      <c r="C305" s="67">
        <v>0</v>
      </c>
      <c r="D305" s="16">
        <v>0</v>
      </c>
      <c r="E305" s="68"/>
      <c r="F305" s="17">
        <v>0</v>
      </c>
      <c r="G305" s="17">
        <v>0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7">
        <v>0</v>
      </c>
      <c r="Q305" s="17">
        <v>0</v>
      </c>
      <c r="R305" s="17">
        <v>0</v>
      </c>
      <c r="S305" s="17">
        <v>0</v>
      </c>
      <c r="T305" s="17">
        <v>0</v>
      </c>
      <c r="U305" s="17">
        <v>0</v>
      </c>
      <c r="V305" s="17">
        <v>0</v>
      </c>
      <c r="W305" s="17">
        <v>0</v>
      </c>
      <c r="X305" s="17">
        <v>0</v>
      </c>
      <c r="Y305" s="17">
        <v>0</v>
      </c>
      <c r="Z305" s="17">
        <v>0</v>
      </c>
      <c r="AA305" s="17">
        <v>0</v>
      </c>
      <c r="AB305" s="17">
        <v>0</v>
      </c>
      <c r="AC305" s="17">
        <v>0</v>
      </c>
      <c r="AD305" s="17">
        <v>0</v>
      </c>
      <c r="AE305" s="17">
        <v>0</v>
      </c>
      <c r="AF305" s="17">
        <v>0</v>
      </c>
      <c r="AG305" s="17">
        <v>0</v>
      </c>
      <c r="AH305" s="17">
        <v>0</v>
      </c>
      <c r="AI305" s="17">
        <v>0</v>
      </c>
    </row>
    <row r="306" spans="1:41" hidden="1" outlineLevel="2" x14ac:dyDescent="0.35">
      <c r="A306" s="14" t="s">
        <v>469</v>
      </c>
      <c r="B306" s="74" t="s">
        <v>78</v>
      </c>
      <c r="C306" s="67">
        <v>0</v>
      </c>
      <c r="D306" s="16">
        <v>0</v>
      </c>
      <c r="E306" s="68"/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0</v>
      </c>
      <c r="P306" s="17">
        <v>0</v>
      </c>
      <c r="Q306" s="17">
        <v>0</v>
      </c>
      <c r="R306" s="17">
        <v>0</v>
      </c>
      <c r="S306" s="17">
        <v>0</v>
      </c>
      <c r="T306" s="17">
        <v>0</v>
      </c>
      <c r="U306" s="17">
        <v>0</v>
      </c>
      <c r="V306" s="17">
        <v>0</v>
      </c>
      <c r="W306" s="17">
        <v>0</v>
      </c>
      <c r="X306" s="17">
        <v>0</v>
      </c>
      <c r="Y306" s="17">
        <v>0</v>
      </c>
      <c r="Z306" s="17">
        <v>0</v>
      </c>
      <c r="AA306" s="17">
        <v>0</v>
      </c>
      <c r="AB306" s="17">
        <v>0</v>
      </c>
      <c r="AC306" s="17">
        <v>0</v>
      </c>
      <c r="AD306" s="17">
        <v>0</v>
      </c>
      <c r="AE306" s="17">
        <v>0</v>
      </c>
      <c r="AF306" s="17">
        <v>0</v>
      </c>
      <c r="AG306" s="17">
        <v>0</v>
      </c>
      <c r="AH306" s="17">
        <v>0</v>
      </c>
      <c r="AI306" s="17">
        <v>0</v>
      </c>
    </row>
    <row r="307" spans="1:41" hidden="1" outlineLevel="2" x14ac:dyDescent="0.35">
      <c r="A307" s="14" t="s">
        <v>470</v>
      </c>
      <c r="B307" s="74" t="s">
        <v>79</v>
      </c>
      <c r="C307" s="67">
        <v>1</v>
      </c>
      <c r="D307" s="16">
        <v>2180703.387653491</v>
      </c>
      <c r="E307" s="68"/>
      <c r="F307" s="17">
        <v>0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0</v>
      </c>
      <c r="V307" s="17">
        <v>0</v>
      </c>
      <c r="W307" s="17">
        <v>0</v>
      </c>
      <c r="X307" s="17">
        <v>1090351.6938267455</v>
      </c>
      <c r="Y307" s="17">
        <v>1090351.6938267455</v>
      </c>
      <c r="Z307" s="17">
        <v>0</v>
      </c>
      <c r="AA307" s="17">
        <v>0</v>
      </c>
      <c r="AB307" s="17">
        <v>0</v>
      </c>
      <c r="AC307" s="17">
        <v>0</v>
      </c>
      <c r="AD307" s="17">
        <v>0</v>
      </c>
      <c r="AE307" s="17">
        <v>0</v>
      </c>
      <c r="AF307" s="17">
        <v>0</v>
      </c>
      <c r="AG307" s="17">
        <v>0</v>
      </c>
      <c r="AH307" s="17">
        <v>0</v>
      </c>
      <c r="AI307" s="17">
        <v>0</v>
      </c>
    </row>
    <row r="308" spans="1:41" hidden="1" outlineLevel="2" x14ac:dyDescent="0.35">
      <c r="A308" s="14" t="s">
        <v>471</v>
      </c>
      <c r="B308" s="74" t="s">
        <v>80</v>
      </c>
      <c r="C308" s="67">
        <v>0</v>
      </c>
      <c r="D308" s="16">
        <v>0</v>
      </c>
      <c r="E308" s="68"/>
      <c r="F308" s="17">
        <v>0</v>
      </c>
      <c r="G308" s="17">
        <v>0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0</v>
      </c>
      <c r="R308" s="17">
        <v>0</v>
      </c>
      <c r="S308" s="17">
        <v>0</v>
      </c>
      <c r="T308" s="17">
        <v>0</v>
      </c>
      <c r="U308" s="17">
        <v>0</v>
      </c>
      <c r="V308" s="17">
        <v>0</v>
      </c>
      <c r="W308" s="17">
        <v>0</v>
      </c>
      <c r="X308" s="17">
        <v>0</v>
      </c>
      <c r="Y308" s="17">
        <v>0</v>
      </c>
      <c r="Z308" s="17">
        <v>0</v>
      </c>
      <c r="AA308" s="17">
        <v>0</v>
      </c>
      <c r="AB308" s="17">
        <v>0</v>
      </c>
      <c r="AC308" s="17">
        <v>0</v>
      </c>
      <c r="AD308" s="17">
        <v>0</v>
      </c>
      <c r="AE308" s="17">
        <v>0</v>
      </c>
      <c r="AF308" s="17">
        <v>0</v>
      </c>
      <c r="AG308" s="17">
        <v>0</v>
      </c>
      <c r="AH308" s="17">
        <v>0</v>
      </c>
      <c r="AI308" s="17">
        <v>0</v>
      </c>
    </row>
    <row r="309" spans="1:41" hidden="1" outlineLevel="2" x14ac:dyDescent="0.35">
      <c r="A309" s="14" t="s">
        <v>472</v>
      </c>
      <c r="B309" s="74" t="s">
        <v>81</v>
      </c>
      <c r="C309" s="67">
        <v>0</v>
      </c>
      <c r="D309" s="16">
        <v>0</v>
      </c>
      <c r="E309" s="68"/>
      <c r="F309" s="17">
        <v>0</v>
      </c>
      <c r="G309" s="17">
        <v>0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7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0</v>
      </c>
      <c r="V309" s="17">
        <v>0</v>
      </c>
      <c r="W309" s="17">
        <v>0</v>
      </c>
      <c r="X309" s="17">
        <v>0</v>
      </c>
      <c r="Y309" s="17">
        <v>0</v>
      </c>
      <c r="Z309" s="17">
        <v>0</v>
      </c>
      <c r="AA309" s="17">
        <v>0</v>
      </c>
      <c r="AB309" s="17">
        <v>0</v>
      </c>
      <c r="AC309" s="17">
        <v>0</v>
      </c>
      <c r="AD309" s="17">
        <v>0</v>
      </c>
      <c r="AE309" s="17">
        <v>0</v>
      </c>
      <c r="AF309" s="17">
        <v>0</v>
      </c>
      <c r="AG309" s="17">
        <v>0</v>
      </c>
      <c r="AH309" s="17">
        <v>0</v>
      </c>
      <c r="AI309" s="17">
        <v>0</v>
      </c>
    </row>
    <row r="310" spans="1:41" s="46" customFormat="1" ht="12.75" hidden="1" customHeight="1" outlineLevel="1" collapsed="1" x14ac:dyDescent="0.35">
      <c r="A310" s="18" t="s">
        <v>473</v>
      </c>
      <c r="B310" s="72" t="s">
        <v>96</v>
      </c>
      <c r="C310" s="73">
        <v>9</v>
      </c>
      <c r="D310" s="20">
        <v>16567622.345848618</v>
      </c>
      <c r="E310" s="58"/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1840846.9273165131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  <c r="S310" s="20">
        <v>0</v>
      </c>
      <c r="T310" s="20">
        <v>0</v>
      </c>
      <c r="U310" s="20">
        <v>0</v>
      </c>
      <c r="V310" s="20">
        <v>3681693.8546330263</v>
      </c>
      <c r="W310" s="20">
        <v>0</v>
      </c>
      <c r="X310" s="20">
        <v>5522540.7819495397</v>
      </c>
      <c r="Y310" s="20">
        <v>5522540.7819495397</v>
      </c>
      <c r="Z310" s="20">
        <v>0</v>
      </c>
      <c r="AA310" s="20">
        <v>0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/>
      <c r="AK310"/>
      <c r="AL310"/>
      <c r="AM310"/>
      <c r="AN310"/>
      <c r="AO310"/>
    </row>
    <row r="311" spans="1:41" hidden="1" outlineLevel="2" x14ac:dyDescent="0.35">
      <c r="A311" s="14" t="s">
        <v>474</v>
      </c>
      <c r="B311" s="74" t="s">
        <v>52</v>
      </c>
      <c r="C311" s="67">
        <v>0</v>
      </c>
      <c r="D311" s="16">
        <v>0</v>
      </c>
      <c r="E311" s="68"/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7">
        <v>0</v>
      </c>
      <c r="W311" s="17">
        <v>0</v>
      </c>
      <c r="X311" s="17">
        <v>0</v>
      </c>
      <c r="Y311" s="17">
        <v>0</v>
      </c>
      <c r="Z311" s="17">
        <v>0</v>
      </c>
      <c r="AA311" s="17">
        <v>0</v>
      </c>
      <c r="AB311" s="17">
        <v>0</v>
      </c>
      <c r="AC311" s="17">
        <v>0</v>
      </c>
      <c r="AD311" s="17">
        <v>0</v>
      </c>
      <c r="AE311" s="17">
        <v>0</v>
      </c>
      <c r="AF311" s="17">
        <v>0</v>
      </c>
      <c r="AG311" s="17">
        <v>0</v>
      </c>
      <c r="AH311" s="17">
        <v>0</v>
      </c>
      <c r="AI311" s="17">
        <v>0</v>
      </c>
    </row>
    <row r="312" spans="1:41" hidden="1" outlineLevel="2" x14ac:dyDescent="0.35">
      <c r="A312" s="14" t="s">
        <v>475</v>
      </c>
      <c r="B312" s="74" t="s">
        <v>53</v>
      </c>
      <c r="C312" s="67">
        <v>0</v>
      </c>
      <c r="D312" s="16">
        <v>0</v>
      </c>
      <c r="E312" s="68"/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17">
        <v>0</v>
      </c>
      <c r="W312" s="17">
        <v>0</v>
      </c>
      <c r="X312" s="17">
        <v>0</v>
      </c>
      <c r="Y312" s="17">
        <v>0</v>
      </c>
      <c r="Z312" s="17">
        <v>0</v>
      </c>
      <c r="AA312" s="17">
        <v>0</v>
      </c>
      <c r="AB312" s="17">
        <v>0</v>
      </c>
      <c r="AC312" s="17">
        <v>0</v>
      </c>
      <c r="AD312" s="17">
        <v>0</v>
      </c>
      <c r="AE312" s="17">
        <v>0</v>
      </c>
      <c r="AF312" s="17">
        <v>0</v>
      </c>
      <c r="AG312" s="17">
        <v>0</v>
      </c>
      <c r="AH312" s="17">
        <v>0</v>
      </c>
      <c r="AI312" s="17">
        <v>0</v>
      </c>
    </row>
    <row r="313" spans="1:41" hidden="1" outlineLevel="2" x14ac:dyDescent="0.35">
      <c r="A313" s="14" t="s">
        <v>476</v>
      </c>
      <c r="B313" s="74" t="s">
        <v>54</v>
      </c>
      <c r="C313" s="67">
        <v>0</v>
      </c>
      <c r="D313" s="16">
        <v>0</v>
      </c>
      <c r="E313" s="68"/>
      <c r="F313" s="17">
        <v>0</v>
      </c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0</v>
      </c>
      <c r="R313" s="17">
        <v>0</v>
      </c>
      <c r="S313" s="17">
        <v>0</v>
      </c>
      <c r="T313" s="17">
        <v>0</v>
      </c>
      <c r="U313" s="17">
        <v>0</v>
      </c>
      <c r="V313" s="17">
        <v>0</v>
      </c>
      <c r="W313" s="17">
        <v>0</v>
      </c>
      <c r="X313" s="17">
        <v>0</v>
      </c>
      <c r="Y313" s="17">
        <v>0</v>
      </c>
      <c r="Z313" s="17">
        <v>0</v>
      </c>
      <c r="AA313" s="17">
        <v>0</v>
      </c>
      <c r="AB313" s="17">
        <v>0</v>
      </c>
      <c r="AC313" s="17">
        <v>0</v>
      </c>
      <c r="AD313" s="17">
        <v>0</v>
      </c>
      <c r="AE313" s="17">
        <v>0</v>
      </c>
      <c r="AF313" s="17">
        <v>0</v>
      </c>
      <c r="AG313" s="17">
        <v>0</v>
      </c>
      <c r="AH313" s="17">
        <v>0</v>
      </c>
      <c r="AI313" s="17">
        <v>0</v>
      </c>
    </row>
    <row r="314" spans="1:41" hidden="1" outlineLevel="2" x14ac:dyDescent="0.35">
      <c r="A314" s="14" t="s">
        <v>477</v>
      </c>
      <c r="B314" s="74" t="s">
        <v>55</v>
      </c>
      <c r="C314" s="67">
        <v>2</v>
      </c>
      <c r="D314" s="16">
        <v>3681693.8546330263</v>
      </c>
      <c r="E314" s="68"/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7">
        <v>0</v>
      </c>
      <c r="T314" s="17">
        <v>0</v>
      </c>
      <c r="U314" s="17">
        <v>0</v>
      </c>
      <c r="V314" s="17">
        <v>3681693.8546330263</v>
      </c>
      <c r="W314" s="17">
        <v>0</v>
      </c>
      <c r="X314" s="17">
        <v>0</v>
      </c>
      <c r="Y314" s="17">
        <v>0</v>
      </c>
      <c r="Z314" s="17">
        <v>0</v>
      </c>
      <c r="AA314" s="17">
        <v>0</v>
      </c>
      <c r="AB314" s="17">
        <v>0</v>
      </c>
      <c r="AC314" s="17">
        <v>0</v>
      </c>
      <c r="AD314" s="17">
        <v>0</v>
      </c>
      <c r="AE314" s="17">
        <v>0</v>
      </c>
      <c r="AF314" s="17">
        <v>0</v>
      </c>
      <c r="AG314" s="17">
        <v>0</v>
      </c>
      <c r="AH314" s="17">
        <v>0</v>
      </c>
      <c r="AI314" s="17">
        <v>0</v>
      </c>
    </row>
    <row r="315" spans="1:41" hidden="1" outlineLevel="2" x14ac:dyDescent="0.35">
      <c r="A315" s="14" t="s">
        <v>478</v>
      </c>
      <c r="B315" s="74" t="s">
        <v>56</v>
      </c>
      <c r="C315" s="67">
        <v>0</v>
      </c>
      <c r="D315" s="16">
        <v>0</v>
      </c>
      <c r="E315" s="68"/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  <c r="W315" s="17">
        <v>0</v>
      </c>
      <c r="X315" s="17">
        <v>0</v>
      </c>
      <c r="Y315" s="17">
        <v>0</v>
      </c>
      <c r="Z315" s="17">
        <v>0</v>
      </c>
      <c r="AA315" s="17">
        <v>0</v>
      </c>
      <c r="AB315" s="17">
        <v>0</v>
      </c>
      <c r="AC315" s="17">
        <v>0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</row>
    <row r="316" spans="1:41" hidden="1" outlineLevel="2" x14ac:dyDescent="0.35">
      <c r="A316" s="14" t="s">
        <v>479</v>
      </c>
      <c r="B316" s="74" t="s">
        <v>57</v>
      </c>
      <c r="C316" s="67">
        <v>0</v>
      </c>
      <c r="D316" s="16">
        <v>0</v>
      </c>
      <c r="E316" s="68"/>
      <c r="F316" s="17">
        <v>0</v>
      </c>
      <c r="G316" s="17">
        <v>0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0</v>
      </c>
      <c r="R316" s="17">
        <v>0</v>
      </c>
      <c r="S316" s="17">
        <v>0</v>
      </c>
      <c r="T316" s="17">
        <v>0</v>
      </c>
      <c r="U316" s="17">
        <v>0</v>
      </c>
      <c r="V316" s="17">
        <v>0</v>
      </c>
      <c r="W316" s="17">
        <v>0</v>
      </c>
      <c r="X316" s="17">
        <v>0</v>
      </c>
      <c r="Y316" s="17">
        <v>0</v>
      </c>
      <c r="Z316" s="17">
        <v>0</v>
      </c>
      <c r="AA316" s="17">
        <v>0</v>
      </c>
      <c r="AB316" s="17">
        <v>0</v>
      </c>
      <c r="AC316" s="17">
        <v>0</v>
      </c>
      <c r="AD316" s="17">
        <v>0</v>
      </c>
      <c r="AE316" s="17">
        <v>0</v>
      </c>
      <c r="AF316" s="17">
        <v>0</v>
      </c>
      <c r="AG316" s="17">
        <v>0</v>
      </c>
      <c r="AH316" s="17">
        <v>0</v>
      </c>
      <c r="AI316" s="17">
        <v>0</v>
      </c>
    </row>
    <row r="317" spans="1:41" customFormat="1" hidden="1" outlineLevel="2" x14ac:dyDescent="0.35">
      <c r="A317" s="14" t="s">
        <v>480</v>
      </c>
      <c r="B317" s="74" t="s">
        <v>58</v>
      </c>
      <c r="C317" s="67">
        <v>1</v>
      </c>
      <c r="D317" s="16">
        <v>1840846.9273165131</v>
      </c>
      <c r="E317" s="68"/>
      <c r="F317" s="17">
        <v>0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  <c r="S317" s="17">
        <v>0</v>
      </c>
      <c r="T317" s="17">
        <v>0</v>
      </c>
      <c r="U317" s="17">
        <v>0</v>
      </c>
      <c r="V317" s="17">
        <v>0</v>
      </c>
      <c r="W317" s="17">
        <v>0</v>
      </c>
      <c r="X317" s="17">
        <v>1840846.9273165131</v>
      </c>
      <c r="Y317" s="17">
        <v>0</v>
      </c>
      <c r="Z317" s="17">
        <v>0</v>
      </c>
      <c r="AA317" s="17">
        <v>0</v>
      </c>
      <c r="AB317" s="17">
        <v>0</v>
      </c>
      <c r="AC317" s="17">
        <v>0</v>
      </c>
      <c r="AD317" s="17">
        <v>0</v>
      </c>
      <c r="AE317" s="17">
        <v>0</v>
      </c>
      <c r="AF317" s="17">
        <v>0</v>
      </c>
      <c r="AG317" s="17">
        <v>0</v>
      </c>
      <c r="AH317" s="17">
        <v>0</v>
      </c>
      <c r="AI317" s="17">
        <v>0</v>
      </c>
    </row>
    <row r="318" spans="1:41" customFormat="1" hidden="1" outlineLevel="2" x14ac:dyDescent="0.35">
      <c r="A318" s="14" t="s">
        <v>481</v>
      </c>
      <c r="B318" s="74" t="s">
        <v>59</v>
      </c>
      <c r="C318" s="67">
        <v>0</v>
      </c>
      <c r="D318" s="16">
        <v>0</v>
      </c>
      <c r="E318" s="68"/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  <c r="Q318" s="17">
        <v>0</v>
      </c>
      <c r="R318" s="17">
        <v>0</v>
      </c>
      <c r="S318" s="17">
        <v>0</v>
      </c>
      <c r="T318" s="17">
        <v>0</v>
      </c>
      <c r="U318" s="17">
        <v>0</v>
      </c>
      <c r="V318" s="17">
        <v>0</v>
      </c>
      <c r="W318" s="17">
        <v>0</v>
      </c>
      <c r="X318" s="17">
        <v>0</v>
      </c>
      <c r="Y318" s="17">
        <v>0</v>
      </c>
      <c r="Z318" s="17">
        <v>0</v>
      </c>
      <c r="AA318" s="17">
        <v>0</v>
      </c>
      <c r="AB318" s="17">
        <v>0</v>
      </c>
      <c r="AC318" s="17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0</v>
      </c>
      <c r="AI318" s="17">
        <v>0</v>
      </c>
    </row>
    <row r="319" spans="1:41" customFormat="1" hidden="1" outlineLevel="2" x14ac:dyDescent="0.35">
      <c r="A319" s="14" t="s">
        <v>482</v>
      </c>
      <c r="B319" s="74" t="s">
        <v>60</v>
      </c>
      <c r="C319" s="67">
        <v>1</v>
      </c>
      <c r="D319" s="16">
        <v>1840846.9273165131</v>
      </c>
      <c r="E319" s="68"/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7">
        <v>0</v>
      </c>
      <c r="W319" s="17">
        <v>0</v>
      </c>
      <c r="X319" s="17">
        <v>0</v>
      </c>
      <c r="Y319" s="17">
        <v>1840846.9273165131</v>
      </c>
      <c r="Z319" s="17">
        <v>0</v>
      </c>
      <c r="AA319" s="17">
        <v>0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>
        <v>0</v>
      </c>
    </row>
    <row r="320" spans="1:41" customFormat="1" hidden="1" outlineLevel="2" x14ac:dyDescent="0.35">
      <c r="A320" s="14" t="s">
        <v>483</v>
      </c>
      <c r="B320" s="74" t="s">
        <v>61</v>
      </c>
      <c r="C320" s="67">
        <v>0</v>
      </c>
      <c r="D320" s="16">
        <v>0</v>
      </c>
      <c r="E320" s="68"/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0</v>
      </c>
      <c r="W320" s="17">
        <v>0</v>
      </c>
      <c r="X320" s="17">
        <v>0</v>
      </c>
      <c r="Y320" s="17">
        <v>0</v>
      </c>
      <c r="Z320" s="17">
        <v>0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</row>
    <row r="321" spans="1:35" customFormat="1" hidden="1" outlineLevel="2" x14ac:dyDescent="0.35">
      <c r="A321" s="14" t="s">
        <v>484</v>
      </c>
      <c r="B321" s="74" t="s">
        <v>62</v>
      </c>
      <c r="C321" s="67">
        <v>0</v>
      </c>
      <c r="D321" s="16">
        <v>0</v>
      </c>
      <c r="E321" s="68"/>
      <c r="F321" s="17">
        <v>0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0</v>
      </c>
      <c r="V321" s="17">
        <v>0</v>
      </c>
      <c r="W321" s="17">
        <v>0</v>
      </c>
      <c r="X321" s="17">
        <v>0</v>
      </c>
      <c r="Y321" s="17">
        <v>0</v>
      </c>
      <c r="Z321" s="17">
        <v>0</v>
      </c>
      <c r="AA321" s="17">
        <v>0</v>
      </c>
      <c r="AB321" s="17">
        <v>0</v>
      </c>
      <c r="AC321" s="17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</row>
    <row r="322" spans="1:35" customFormat="1" hidden="1" outlineLevel="2" x14ac:dyDescent="0.35">
      <c r="A322" s="14" t="s">
        <v>485</v>
      </c>
      <c r="B322" s="74" t="s">
        <v>63</v>
      </c>
      <c r="C322" s="67">
        <v>0</v>
      </c>
      <c r="D322" s="16">
        <v>0</v>
      </c>
      <c r="E322" s="68"/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0</v>
      </c>
      <c r="V322" s="17">
        <v>0</v>
      </c>
      <c r="W322" s="17">
        <v>0</v>
      </c>
      <c r="X322" s="17">
        <v>0</v>
      </c>
      <c r="Y322" s="17">
        <v>0</v>
      </c>
      <c r="Z322" s="17">
        <v>0</v>
      </c>
      <c r="AA322" s="17">
        <v>0</v>
      </c>
      <c r="AB322" s="17">
        <v>0</v>
      </c>
      <c r="AC322" s="17">
        <v>0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</row>
    <row r="323" spans="1:35" customFormat="1" hidden="1" outlineLevel="2" x14ac:dyDescent="0.35">
      <c r="A323" s="14" t="s">
        <v>486</v>
      </c>
      <c r="B323" s="74" t="s">
        <v>64</v>
      </c>
      <c r="C323" s="67">
        <v>0</v>
      </c>
      <c r="D323" s="16">
        <v>0</v>
      </c>
      <c r="E323" s="68"/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  <c r="W323" s="17">
        <v>0</v>
      </c>
      <c r="X323" s="17">
        <v>0</v>
      </c>
      <c r="Y323" s="17">
        <v>0</v>
      </c>
      <c r="Z323" s="17">
        <v>0</v>
      </c>
      <c r="AA323" s="17">
        <v>0</v>
      </c>
      <c r="AB323" s="17">
        <v>0</v>
      </c>
      <c r="AC323" s="17">
        <v>0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</row>
    <row r="324" spans="1:35" customFormat="1" hidden="1" outlineLevel="2" x14ac:dyDescent="0.35">
      <c r="A324" s="14" t="s">
        <v>487</v>
      </c>
      <c r="B324" s="74" t="s">
        <v>65</v>
      </c>
      <c r="C324" s="67">
        <v>0</v>
      </c>
      <c r="D324" s="16">
        <v>0</v>
      </c>
      <c r="E324" s="68"/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0</v>
      </c>
      <c r="V324" s="17">
        <v>0</v>
      </c>
      <c r="W324" s="17">
        <v>0</v>
      </c>
      <c r="X324" s="17">
        <v>0</v>
      </c>
      <c r="Y324" s="17">
        <v>0</v>
      </c>
      <c r="Z324" s="17">
        <v>0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17">
        <v>0</v>
      </c>
      <c r="AG324" s="17">
        <v>0</v>
      </c>
      <c r="AH324" s="17">
        <v>0</v>
      </c>
      <c r="AI324" s="17">
        <v>0</v>
      </c>
    </row>
    <row r="325" spans="1:35" customFormat="1" hidden="1" outlineLevel="2" x14ac:dyDescent="0.35">
      <c r="A325" s="14" t="s">
        <v>488</v>
      </c>
      <c r="B325" s="74" t="s">
        <v>66</v>
      </c>
      <c r="C325" s="67">
        <v>0</v>
      </c>
      <c r="D325" s="16">
        <v>0</v>
      </c>
      <c r="E325" s="68"/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</row>
    <row r="326" spans="1:35" customFormat="1" hidden="1" outlineLevel="2" x14ac:dyDescent="0.35">
      <c r="A326" s="14" t="s">
        <v>489</v>
      </c>
      <c r="B326" s="74" t="s">
        <v>67</v>
      </c>
      <c r="C326" s="67">
        <v>0</v>
      </c>
      <c r="D326" s="16">
        <v>0</v>
      </c>
      <c r="E326" s="68"/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0</v>
      </c>
      <c r="R326" s="17">
        <v>0</v>
      </c>
      <c r="S326" s="17">
        <v>0</v>
      </c>
      <c r="T326" s="17">
        <v>0</v>
      </c>
      <c r="U326" s="17">
        <v>0</v>
      </c>
      <c r="V326" s="17">
        <v>0</v>
      </c>
      <c r="W326" s="17">
        <v>0</v>
      </c>
      <c r="X326" s="17">
        <v>0</v>
      </c>
      <c r="Y326" s="17">
        <v>0</v>
      </c>
      <c r="Z326" s="17">
        <v>0</v>
      </c>
      <c r="AA326" s="17">
        <v>0</v>
      </c>
      <c r="AB326" s="17">
        <v>0</v>
      </c>
      <c r="AC326" s="17">
        <v>0</v>
      </c>
      <c r="AD326" s="17">
        <v>0</v>
      </c>
      <c r="AE326" s="17">
        <v>0</v>
      </c>
      <c r="AF326" s="17">
        <v>0</v>
      </c>
      <c r="AG326" s="17">
        <v>0</v>
      </c>
      <c r="AH326" s="17">
        <v>0</v>
      </c>
      <c r="AI326" s="17">
        <v>0</v>
      </c>
    </row>
    <row r="327" spans="1:35" customFormat="1" hidden="1" outlineLevel="2" x14ac:dyDescent="0.35">
      <c r="A327" s="14" t="s">
        <v>490</v>
      </c>
      <c r="B327" s="74" t="s">
        <v>68</v>
      </c>
      <c r="C327" s="67">
        <v>0</v>
      </c>
      <c r="D327" s="16">
        <v>0</v>
      </c>
      <c r="E327" s="68"/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0</v>
      </c>
      <c r="V327" s="17">
        <v>0</v>
      </c>
      <c r="W327" s="17">
        <v>0</v>
      </c>
      <c r="X327" s="17">
        <v>0</v>
      </c>
      <c r="Y327" s="17">
        <v>0</v>
      </c>
      <c r="Z327" s="17">
        <v>0</v>
      </c>
      <c r="AA327" s="17">
        <v>0</v>
      </c>
      <c r="AB327" s="17">
        <v>0</v>
      </c>
      <c r="AC327" s="17">
        <v>0</v>
      </c>
      <c r="AD327" s="17">
        <v>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</row>
    <row r="328" spans="1:35" customFormat="1" hidden="1" outlineLevel="2" x14ac:dyDescent="0.35">
      <c r="A328" s="14" t="s">
        <v>491</v>
      </c>
      <c r="B328" s="74" t="s">
        <v>69</v>
      </c>
      <c r="C328" s="67">
        <v>2</v>
      </c>
      <c r="D328" s="16">
        <v>3681693.8546330263</v>
      </c>
      <c r="E328" s="68"/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17">
        <v>0</v>
      </c>
      <c r="W328" s="17">
        <v>0</v>
      </c>
      <c r="X328" s="17">
        <v>1840846.9273165131</v>
      </c>
      <c r="Y328" s="17">
        <v>1840846.9273165131</v>
      </c>
      <c r="Z328" s="17">
        <v>0</v>
      </c>
      <c r="AA328" s="17">
        <v>0</v>
      </c>
      <c r="AB328" s="17">
        <v>0</v>
      </c>
      <c r="AC328" s="17">
        <v>0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</row>
    <row r="329" spans="1:35" customFormat="1" hidden="1" outlineLevel="2" x14ac:dyDescent="0.35">
      <c r="A329" s="14" t="s">
        <v>492</v>
      </c>
      <c r="B329" s="74" t="s">
        <v>70</v>
      </c>
      <c r="C329" s="67">
        <v>0</v>
      </c>
      <c r="D329" s="16">
        <v>0</v>
      </c>
      <c r="E329" s="68"/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17">
        <v>0</v>
      </c>
      <c r="W329" s="17">
        <v>0</v>
      </c>
      <c r="X329" s="17">
        <v>0</v>
      </c>
      <c r="Y329" s="17">
        <v>0</v>
      </c>
      <c r="Z329" s="17">
        <v>0</v>
      </c>
      <c r="AA329" s="17">
        <v>0</v>
      </c>
      <c r="AB329" s="17">
        <v>0</v>
      </c>
      <c r="AC329" s="17">
        <v>0</v>
      </c>
      <c r="AD329" s="17">
        <v>0</v>
      </c>
      <c r="AE329" s="17">
        <v>0</v>
      </c>
      <c r="AF329" s="17">
        <v>0</v>
      </c>
      <c r="AG329" s="17">
        <v>0</v>
      </c>
      <c r="AH329" s="17">
        <v>0</v>
      </c>
      <c r="AI329" s="17">
        <v>0</v>
      </c>
    </row>
    <row r="330" spans="1:35" customFormat="1" hidden="1" outlineLevel="2" x14ac:dyDescent="0.35">
      <c r="A330" s="14" t="s">
        <v>493</v>
      </c>
      <c r="B330" s="74" t="s">
        <v>71</v>
      </c>
      <c r="C330" s="67">
        <v>0</v>
      </c>
      <c r="D330" s="16">
        <v>0</v>
      </c>
      <c r="E330" s="68"/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  <c r="O330" s="17">
        <v>0</v>
      </c>
      <c r="P330" s="17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0</v>
      </c>
      <c r="V330" s="17">
        <v>0</v>
      </c>
      <c r="W330" s="17">
        <v>0</v>
      </c>
      <c r="X330" s="17">
        <v>0</v>
      </c>
      <c r="Y330" s="17">
        <v>0</v>
      </c>
      <c r="Z330" s="17">
        <v>0</v>
      </c>
      <c r="AA330" s="17">
        <v>0</v>
      </c>
      <c r="AB330" s="17">
        <v>0</v>
      </c>
      <c r="AC330" s="17">
        <v>0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>
        <v>0</v>
      </c>
    </row>
    <row r="331" spans="1:35" customFormat="1" hidden="1" outlineLevel="2" x14ac:dyDescent="0.35">
      <c r="A331" s="14" t="s">
        <v>494</v>
      </c>
      <c r="B331" s="74" t="s">
        <v>72</v>
      </c>
      <c r="C331" s="67">
        <v>0</v>
      </c>
      <c r="D331" s="16">
        <v>0</v>
      </c>
      <c r="E331" s="68"/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17">
        <v>0</v>
      </c>
      <c r="W331" s="17">
        <v>0</v>
      </c>
      <c r="X331" s="17">
        <v>0</v>
      </c>
      <c r="Y331" s="17">
        <v>0</v>
      </c>
      <c r="Z331" s="17">
        <v>0</v>
      </c>
      <c r="AA331" s="17">
        <v>0</v>
      </c>
      <c r="AB331" s="17">
        <v>0</v>
      </c>
      <c r="AC331" s="17">
        <v>0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</row>
    <row r="332" spans="1:35" customFormat="1" hidden="1" outlineLevel="2" x14ac:dyDescent="0.35">
      <c r="A332" s="14" t="s">
        <v>495</v>
      </c>
      <c r="B332" s="74" t="s">
        <v>73</v>
      </c>
      <c r="C332" s="67">
        <v>1</v>
      </c>
      <c r="D332" s="16">
        <v>1840846.9273165131</v>
      </c>
      <c r="E332" s="68"/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1840846.9273165131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0</v>
      </c>
      <c r="V332" s="17">
        <v>0</v>
      </c>
      <c r="W332" s="17">
        <v>0</v>
      </c>
      <c r="X332" s="17">
        <v>0</v>
      </c>
      <c r="Y332" s="17">
        <v>0</v>
      </c>
      <c r="Z332" s="17">
        <v>0</v>
      </c>
      <c r="AA332" s="17">
        <v>0</v>
      </c>
      <c r="AB332" s="17">
        <v>0</v>
      </c>
      <c r="AC332" s="17">
        <v>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</row>
    <row r="333" spans="1:35" hidden="1" outlineLevel="2" x14ac:dyDescent="0.35">
      <c r="A333" s="14" t="s">
        <v>496</v>
      </c>
      <c r="B333" s="74" t="s">
        <v>74</v>
      </c>
      <c r="C333" s="67">
        <v>0</v>
      </c>
      <c r="D333" s="16">
        <v>0</v>
      </c>
      <c r="E333" s="68"/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7">
        <v>0</v>
      </c>
      <c r="W333" s="17">
        <v>0</v>
      </c>
      <c r="X333" s="17">
        <v>0</v>
      </c>
      <c r="Y333" s="17">
        <v>0</v>
      </c>
      <c r="Z333" s="17">
        <v>0</v>
      </c>
      <c r="AA333" s="17">
        <v>0</v>
      </c>
      <c r="AB333" s="17">
        <v>0</v>
      </c>
      <c r="AC333" s="17">
        <v>0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</row>
    <row r="334" spans="1:35" hidden="1" outlineLevel="2" x14ac:dyDescent="0.35">
      <c r="A334" s="14" t="s">
        <v>497</v>
      </c>
      <c r="B334" s="74" t="s">
        <v>75</v>
      </c>
      <c r="C334" s="67">
        <v>0</v>
      </c>
      <c r="D334" s="16">
        <v>0</v>
      </c>
      <c r="E334" s="68"/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  <c r="W334" s="17">
        <v>0</v>
      </c>
      <c r="X334" s="17">
        <v>0</v>
      </c>
      <c r="Y334" s="17">
        <v>0</v>
      </c>
      <c r="Z334" s="17">
        <v>0</v>
      </c>
      <c r="AA334" s="17">
        <v>0</v>
      </c>
      <c r="AB334" s="17">
        <v>0</v>
      </c>
      <c r="AC334" s="17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</row>
    <row r="335" spans="1:35" hidden="1" outlineLevel="2" x14ac:dyDescent="0.35">
      <c r="A335" s="14" t="s">
        <v>498</v>
      </c>
      <c r="B335" s="74" t="s">
        <v>76</v>
      </c>
      <c r="C335" s="67">
        <v>0</v>
      </c>
      <c r="D335" s="16">
        <v>0</v>
      </c>
      <c r="E335" s="68"/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0</v>
      </c>
      <c r="R335" s="17">
        <v>0</v>
      </c>
      <c r="S335" s="17">
        <v>0</v>
      </c>
      <c r="T335" s="17">
        <v>0</v>
      </c>
      <c r="U335" s="17">
        <v>0</v>
      </c>
      <c r="V335" s="17">
        <v>0</v>
      </c>
      <c r="W335" s="17">
        <v>0</v>
      </c>
      <c r="X335" s="17">
        <v>0</v>
      </c>
      <c r="Y335" s="17">
        <v>0</v>
      </c>
      <c r="Z335" s="17">
        <v>0</v>
      </c>
      <c r="AA335" s="17">
        <v>0</v>
      </c>
      <c r="AB335" s="17">
        <v>0</v>
      </c>
      <c r="AC335" s="17">
        <v>0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</row>
    <row r="336" spans="1:35" hidden="1" outlineLevel="2" x14ac:dyDescent="0.35">
      <c r="A336" s="14" t="s">
        <v>499</v>
      </c>
      <c r="B336" s="74" t="s">
        <v>77</v>
      </c>
      <c r="C336" s="67">
        <v>0</v>
      </c>
      <c r="D336" s="16">
        <v>0</v>
      </c>
      <c r="E336" s="68"/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  <c r="S336" s="17">
        <v>0</v>
      </c>
      <c r="T336" s="17">
        <v>0</v>
      </c>
      <c r="U336" s="17">
        <v>0</v>
      </c>
      <c r="V336" s="17">
        <v>0</v>
      </c>
      <c r="W336" s="17">
        <v>0</v>
      </c>
      <c r="X336" s="17">
        <v>0</v>
      </c>
      <c r="Y336" s="17">
        <v>0</v>
      </c>
      <c r="Z336" s="17">
        <v>0</v>
      </c>
      <c r="AA336" s="17">
        <v>0</v>
      </c>
      <c r="AB336" s="17">
        <v>0</v>
      </c>
      <c r="AC336" s="17">
        <v>0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</row>
    <row r="337" spans="1:41" hidden="1" outlineLevel="2" x14ac:dyDescent="0.35">
      <c r="A337" s="14" t="s">
        <v>500</v>
      </c>
      <c r="B337" s="74" t="s">
        <v>78</v>
      </c>
      <c r="C337" s="67">
        <v>0</v>
      </c>
      <c r="D337" s="16">
        <v>0</v>
      </c>
      <c r="E337" s="68"/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17">
        <v>0</v>
      </c>
      <c r="W337" s="17">
        <v>0</v>
      </c>
      <c r="X337" s="17">
        <v>0</v>
      </c>
      <c r="Y337" s="17">
        <v>0</v>
      </c>
      <c r="Z337" s="17">
        <v>0</v>
      </c>
      <c r="AA337" s="17">
        <v>0</v>
      </c>
      <c r="AB337" s="17">
        <v>0</v>
      </c>
      <c r="AC337" s="17">
        <v>0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</row>
    <row r="338" spans="1:41" hidden="1" outlineLevel="2" x14ac:dyDescent="0.35">
      <c r="A338" s="14" t="s">
        <v>501</v>
      </c>
      <c r="B338" s="74" t="s">
        <v>79</v>
      </c>
      <c r="C338" s="67">
        <v>2</v>
      </c>
      <c r="D338" s="16">
        <v>3681693.8546330263</v>
      </c>
      <c r="E338" s="68"/>
      <c r="F338" s="17">
        <v>0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v>0</v>
      </c>
      <c r="P338" s="17">
        <v>0</v>
      </c>
      <c r="Q338" s="17">
        <v>0</v>
      </c>
      <c r="R338" s="17">
        <v>0</v>
      </c>
      <c r="S338" s="17">
        <v>0</v>
      </c>
      <c r="T338" s="17">
        <v>0</v>
      </c>
      <c r="U338" s="17">
        <v>0</v>
      </c>
      <c r="V338" s="17">
        <v>0</v>
      </c>
      <c r="W338" s="17">
        <v>0</v>
      </c>
      <c r="X338" s="17">
        <v>1840846.9273165131</v>
      </c>
      <c r="Y338" s="17">
        <v>1840846.9273165131</v>
      </c>
      <c r="Z338" s="17">
        <v>0</v>
      </c>
      <c r="AA338" s="17">
        <v>0</v>
      </c>
      <c r="AB338" s="17">
        <v>0</v>
      </c>
      <c r="AC338" s="17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0</v>
      </c>
      <c r="AI338" s="17">
        <v>0</v>
      </c>
    </row>
    <row r="339" spans="1:41" hidden="1" outlineLevel="2" x14ac:dyDescent="0.35">
      <c r="A339" s="14" t="s">
        <v>502</v>
      </c>
      <c r="B339" s="74" t="s">
        <v>80</v>
      </c>
      <c r="C339" s="67">
        <v>0</v>
      </c>
      <c r="D339" s="16">
        <v>0</v>
      </c>
      <c r="E339" s="68"/>
      <c r="F339" s="17">
        <v>0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0</v>
      </c>
      <c r="V339" s="17">
        <v>0</v>
      </c>
      <c r="W339" s="17">
        <v>0</v>
      </c>
      <c r="X339" s="17">
        <v>0</v>
      </c>
      <c r="Y339" s="17">
        <v>0</v>
      </c>
      <c r="Z339" s="17">
        <v>0</v>
      </c>
      <c r="AA339" s="17">
        <v>0</v>
      </c>
      <c r="AB339" s="17">
        <v>0</v>
      </c>
      <c r="AC339" s="17">
        <v>0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</row>
    <row r="340" spans="1:41" hidden="1" outlineLevel="2" x14ac:dyDescent="0.35">
      <c r="A340" s="14" t="s">
        <v>503</v>
      </c>
      <c r="B340" s="74" t="s">
        <v>81</v>
      </c>
      <c r="C340" s="67">
        <v>0</v>
      </c>
      <c r="D340" s="16">
        <v>0</v>
      </c>
      <c r="E340" s="68"/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17">
        <v>0</v>
      </c>
      <c r="W340" s="17">
        <v>0</v>
      </c>
      <c r="X340" s="17">
        <v>0</v>
      </c>
      <c r="Y340" s="17">
        <v>0</v>
      </c>
      <c r="Z340" s="17">
        <v>0</v>
      </c>
      <c r="AA340" s="17">
        <v>0</v>
      </c>
      <c r="AB340" s="17">
        <v>0</v>
      </c>
      <c r="AC340" s="17">
        <v>0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</row>
    <row r="341" spans="1:41" s="46" customFormat="1" ht="12.75" hidden="1" customHeight="1" outlineLevel="1" collapsed="1" x14ac:dyDescent="0.35">
      <c r="A341" s="18" t="s">
        <v>504</v>
      </c>
      <c r="B341" s="72" t="s">
        <v>97</v>
      </c>
      <c r="C341" s="75">
        <v>8</v>
      </c>
      <c r="D341" s="20">
        <v>65014102.258518033</v>
      </c>
      <c r="E341" s="58"/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v>0</v>
      </c>
      <c r="S341" s="20">
        <v>0</v>
      </c>
      <c r="T341" s="20">
        <v>0</v>
      </c>
      <c r="U341" s="20">
        <v>0</v>
      </c>
      <c r="V341" s="20">
        <v>0</v>
      </c>
      <c r="W341" s="20">
        <v>0</v>
      </c>
      <c r="X341" s="20">
        <v>20316906.955786884</v>
      </c>
      <c r="Y341" s="20">
        <v>44697195.302731149</v>
      </c>
      <c r="Z341" s="20">
        <v>0</v>
      </c>
      <c r="AA341" s="20">
        <v>0</v>
      </c>
      <c r="AB341" s="20">
        <v>0</v>
      </c>
      <c r="AC341" s="20">
        <v>0</v>
      </c>
      <c r="AD341" s="20">
        <v>0</v>
      </c>
      <c r="AE341" s="20">
        <v>0</v>
      </c>
      <c r="AF341" s="20">
        <v>0</v>
      </c>
      <c r="AG341" s="20">
        <v>0</v>
      </c>
      <c r="AH341" s="20">
        <v>0</v>
      </c>
      <c r="AI341" s="20">
        <v>0</v>
      </c>
      <c r="AJ341"/>
      <c r="AK341"/>
      <c r="AL341"/>
      <c r="AM341"/>
      <c r="AN341"/>
      <c r="AO341"/>
    </row>
    <row r="342" spans="1:41" hidden="1" outlineLevel="2" x14ac:dyDescent="0.35">
      <c r="A342" s="14" t="s">
        <v>505</v>
      </c>
      <c r="B342" s="74" t="s">
        <v>52</v>
      </c>
      <c r="C342" s="67">
        <v>0</v>
      </c>
      <c r="D342" s="16">
        <v>0</v>
      </c>
      <c r="E342" s="68"/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0</v>
      </c>
      <c r="V342" s="17">
        <v>0</v>
      </c>
      <c r="W342" s="17">
        <v>0</v>
      </c>
      <c r="X342" s="17">
        <v>0</v>
      </c>
      <c r="Y342" s="17">
        <v>0</v>
      </c>
      <c r="Z342" s="17">
        <v>0</v>
      </c>
      <c r="AA342" s="17">
        <v>0</v>
      </c>
      <c r="AB342" s="17">
        <v>0</v>
      </c>
      <c r="AC342" s="17">
        <v>0</v>
      </c>
      <c r="AD342" s="17">
        <v>0</v>
      </c>
      <c r="AE342" s="17">
        <v>0</v>
      </c>
      <c r="AF342" s="17">
        <v>0</v>
      </c>
      <c r="AG342" s="17">
        <v>0</v>
      </c>
      <c r="AH342" s="17">
        <v>0</v>
      </c>
      <c r="AI342" s="17">
        <v>0</v>
      </c>
    </row>
    <row r="343" spans="1:41" hidden="1" outlineLevel="2" x14ac:dyDescent="0.35">
      <c r="A343" s="14" t="s">
        <v>506</v>
      </c>
      <c r="B343" s="74" t="s">
        <v>53</v>
      </c>
      <c r="C343" s="67">
        <v>0</v>
      </c>
      <c r="D343" s="16">
        <v>0</v>
      </c>
      <c r="E343" s="68"/>
      <c r="F343" s="17">
        <v>0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0</v>
      </c>
      <c r="V343" s="17">
        <v>0</v>
      </c>
      <c r="W343" s="17">
        <v>0</v>
      </c>
      <c r="X343" s="17">
        <v>0</v>
      </c>
      <c r="Y343" s="17">
        <v>0</v>
      </c>
      <c r="Z343" s="17">
        <v>0</v>
      </c>
      <c r="AA343" s="17">
        <v>0</v>
      </c>
      <c r="AB343" s="17">
        <v>0</v>
      </c>
      <c r="AC343" s="17">
        <v>0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  <c r="AI343" s="17">
        <v>0</v>
      </c>
    </row>
    <row r="344" spans="1:41" hidden="1" outlineLevel="2" x14ac:dyDescent="0.35">
      <c r="A344" s="14" t="s">
        <v>507</v>
      </c>
      <c r="B344" s="74" t="s">
        <v>54</v>
      </c>
      <c r="C344" s="67">
        <v>0</v>
      </c>
      <c r="D344" s="16">
        <v>0</v>
      </c>
      <c r="E344" s="68"/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0</v>
      </c>
      <c r="T344" s="17">
        <v>0</v>
      </c>
      <c r="U344" s="17">
        <v>0</v>
      </c>
      <c r="V344" s="17">
        <v>0</v>
      </c>
      <c r="W344" s="17">
        <v>0</v>
      </c>
      <c r="X344" s="17">
        <v>0</v>
      </c>
      <c r="Y344" s="17">
        <v>0</v>
      </c>
      <c r="Z344" s="17">
        <v>0</v>
      </c>
      <c r="AA344" s="17">
        <v>0</v>
      </c>
      <c r="AB344" s="17">
        <v>0</v>
      </c>
      <c r="AC344" s="17">
        <v>0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</row>
    <row r="345" spans="1:41" hidden="1" outlineLevel="2" x14ac:dyDescent="0.35">
      <c r="A345" s="14" t="s">
        <v>508</v>
      </c>
      <c r="B345" s="74" t="s">
        <v>55</v>
      </c>
      <c r="C345" s="67">
        <v>0</v>
      </c>
      <c r="D345" s="16">
        <v>0</v>
      </c>
      <c r="E345" s="68"/>
      <c r="F345" s="17">
        <v>0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0</v>
      </c>
      <c r="R345" s="17">
        <v>0</v>
      </c>
      <c r="S345" s="17">
        <v>0</v>
      </c>
      <c r="T345" s="17">
        <v>0</v>
      </c>
      <c r="U345" s="17">
        <v>0</v>
      </c>
      <c r="V345" s="17">
        <v>0</v>
      </c>
      <c r="W345" s="17">
        <v>0</v>
      </c>
      <c r="X345" s="17">
        <v>0</v>
      </c>
      <c r="Y345" s="17">
        <v>0</v>
      </c>
      <c r="Z345" s="17">
        <v>0</v>
      </c>
      <c r="AA345" s="17">
        <v>0</v>
      </c>
      <c r="AB345" s="17">
        <v>0</v>
      </c>
      <c r="AC345" s="17">
        <v>0</v>
      </c>
      <c r="AD345" s="17">
        <v>0</v>
      </c>
      <c r="AE345" s="17">
        <v>0</v>
      </c>
      <c r="AF345" s="17">
        <v>0</v>
      </c>
      <c r="AG345" s="17">
        <v>0</v>
      </c>
      <c r="AH345" s="17">
        <v>0</v>
      </c>
      <c r="AI345" s="17">
        <v>0</v>
      </c>
    </row>
    <row r="346" spans="1:41" hidden="1" outlineLevel="2" x14ac:dyDescent="0.35">
      <c r="A346" s="14" t="s">
        <v>509</v>
      </c>
      <c r="B346" s="74" t="s">
        <v>56</v>
      </c>
      <c r="C346" s="67">
        <v>0</v>
      </c>
      <c r="D346" s="16">
        <v>0</v>
      </c>
      <c r="E346" s="68"/>
      <c r="F346" s="17">
        <v>0</v>
      </c>
      <c r="G346" s="17">
        <v>0</v>
      </c>
      <c r="H346" s="17">
        <v>0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  <c r="S346" s="17">
        <v>0</v>
      </c>
      <c r="T346" s="17">
        <v>0</v>
      </c>
      <c r="U346" s="17">
        <v>0</v>
      </c>
      <c r="V346" s="17">
        <v>0</v>
      </c>
      <c r="W346" s="17">
        <v>0</v>
      </c>
      <c r="X346" s="17">
        <v>0</v>
      </c>
      <c r="Y346" s="17">
        <v>0</v>
      </c>
      <c r="Z346" s="17">
        <v>0</v>
      </c>
      <c r="AA346" s="17">
        <v>0</v>
      </c>
      <c r="AB346" s="17">
        <v>0</v>
      </c>
      <c r="AC346" s="17">
        <v>0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</row>
    <row r="347" spans="1:41" hidden="1" outlineLevel="2" x14ac:dyDescent="0.35">
      <c r="A347" s="14" t="s">
        <v>510</v>
      </c>
      <c r="B347" s="74" t="s">
        <v>57</v>
      </c>
      <c r="C347" s="67">
        <v>0</v>
      </c>
      <c r="D347" s="16">
        <v>0</v>
      </c>
      <c r="E347" s="68"/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  <c r="T347" s="17">
        <v>0</v>
      </c>
      <c r="U347" s="17">
        <v>0</v>
      </c>
      <c r="V347" s="17">
        <v>0</v>
      </c>
      <c r="W347" s="17">
        <v>0</v>
      </c>
      <c r="X347" s="17">
        <v>0</v>
      </c>
      <c r="Y347" s="17">
        <v>0</v>
      </c>
      <c r="Z347" s="17">
        <v>0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</row>
    <row r="348" spans="1:41" hidden="1" outlineLevel="2" x14ac:dyDescent="0.35">
      <c r="A348" s="14" t="s">
        <v>511</v>
      </c>
      <c r="B348" s="74" t="s">
        <v>58</v>
      </c>
      <c r="C348" s="67">
        <v>0</v>
      </c>
      <c r="D348" s="16">
        <v>0</v>
      </c>
      <c r="E348" s="68"/>
      <c r="F348" s="17">
        <v>0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  <c r="V348" s="17">
        <v>0</v>
      </c>
      <c r="W348" s="17">
        <v>0</v>
      </c>
      <c r="X348" s="17">
        <v>0</v>
      </c>
      <c r="Y348" s="17">
        <v>0</v>
      </c>
      <c r="Z348" s="17">
        <v>0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</row>
    <row r="349" spans="1:41" customFormat="1" hidden="1" outlineLevel="2" x14ac:dyDescent="0.35">
      <c r="A349" s="14" t="s">
        <v>512</v>
      </c>
      <c r="B349" s="74" t="s">
        <v>59</v>
      </c>
      <c r="C349" s="67">
        <v>1</v>
      </c>
      <c r="D349" s="16">
        <v>8126762.7823147541</v>
      </c>
      <c r="E349" s="68"/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4063381.391157377</v>
      </c>
      <c r="Y349" s="17">
        <v>4063381.391157377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</row>
    <row r="350" spans="1:41" customFormat="1" hidden="1" outlineLevel="2" x14ac:dyDescent="0.35">
      <c r="A350" s="14" t="s">
        <v>513</v>
      </c>
      <c r="B350" s="74" t="s">
        <v>60</v>
      </c>
      <c r="C350" s="67">
        <v>0</v>
      </c>
      <c r="D350" s="16">
        <v>0</v>
      </c>
      <c r="E350" s="68"/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  <c r="W350" s="17">
        <v>0</v>
      </c>
      <c r="X350" s="17">
        <v>0</v>
      </c>
      <c r="Y350" s="17">
        <v>0</v>
      </c>
      <c r="Z350" s="17">
        <v>0</v>
      </c>
      <c r="AA350" s="17">
        <v>0</v>
      </c>
      <c r="AB350" s="17">
        <v>0</v>
      </c>
      <c r="AC350" s="17">
        <v>0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</row>
    <row r="351" spans="1:41" customFormat="1" hidden="1" outlineLevel="2" x14ac:dyDescent="0.35">
      <c r="A351" s="14" t="s">
        <v>514</v>
      </c>
      <c r="B351" s="74" t="s">
        <v>61</v>
      </c>
      <c r="C351" s="67">
        <v>0</v>
      </c>
      <c r="D351" s="16">
        <v>0</v>
      </c>
      <c r="E351" s="68"/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0</v>
      </c>
      <c r="T351" s="17">
        <v>0</v>
      </c>
      <c r="U351" s="17">
        <v>0</v>
      </c>
      <c r="V351" s="17">
        <v>0</v>
      </c>
      <c r="W351" s="17">
        <v>0</v>
      </c>
      <c r="X351" s="17">
        <v>0</v>
      </c>
      <c r="Y351" s="17">
        <v>0</v>
      </c>
      <c r="Z351" s="17">
        <v>0</v>
      </c>
      <c r="AA351" s="17">
        <v>0</v>
      </c>
      <c r="AB351" s="17">
        <v>0</v>
      </c>
      <c r="AC351" s="17">
        <v>0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</row>
    <row r="352" spans="1:41" customFormat="1" hidden="1" outlineLevel="2" x14ac:dyDescent="0.35">
      <c r="A352" s="14" t="s">
        <v>515</v>
      </c>
      <c r="B352" s="74" t="s">
        <v>62</v>
      </c>
      <c r="C352" s="67">
        <v>1</v>
      </c>
      <c r="D352" s="16">
        <v>8126762.7823147541</v>
      </c>
      <c r="E352" s="68"/>
      <c r="F352" s="17">
        <v>0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v>0</v>
      </c>
      <c r="T352" s="17">
        <v>0</v>
      </c>
      <c r="U352" s="17">
        <v>0</v>
      </c>
      <c r="V352" s="17">
        <v>0</v>
      </c>
      <c r="W352" s="17">
        <v>0</v>
      </c>
      <c r="X352" s="17">
        <v>0</v>
      </c>
      <c r="Y352" s="17">
        <v>8126762.7823147541</v>
      </c>
      <c r="Z352" s="17">
        <v>0</v>
      </c>
      <c r="AA352" s="17">
        <v>0</v>
      </c>
      <c r="AB352" s="17">
        <v>0</v>
      </c>
      <c r="AC352" s="17">
        <v>0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0</v>
      </c>
    </row>
    <row r="353" spans="1:35" customFormat="1" hidden="1" outlineLevel="2" x14ac:dyDescent="0.35">
      <c r="A353" s="14" t="s">
        <v>516</v>
      </c>
      <c r="B353" s="74" t="s">
        <v>63</v>
      </c>
      <c r="C353" s="67">
        <v>1</v>
      </c>
      <c r="D353" s="16">
        <v>8126762.7823147541</v>
      </c>
      <c r="E353" s="68"/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0</v>
      </c>
      <c r="W353" s="17">
        <v>0</v>
      </c>
      <c r="X353" s="17">
        <v>4063381.391157377</v>
      </c>
      <c r="Y353" s="17">
        <v>4063381.391157377</v>
      </c>
      <c r="Z353" s="17">
        <v>0</v>
      </c>
      <c r="AA353" s="17">
        <v>0</v>
      </c>
      <c r="AB353" s="17">
        <v>0</v>
      </c>
      <c r="AC353" s="17">
        <v>0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0</v>
      </c>
    </row>
    <row r="354" spans="1:35" customFormat="1" hidden="1" outlineLevel="2" x14ac:dyDescent="0.35">
      <c r="A354" s="14" t="s">
        <v>517</v>
      </c>
      <c r="B354" s="74" t="s">
        <v>64</v>
      </c>
      <c r="C354" s="67">
        <v>1</v>
      </c>
      <c r="D354" s="16">
        <v>8126762.7823147541</v>
      </c>
      <c r="E354" s="68"/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  <c r="W354" s="17">
        <v>0</v>
      </c>
      <c r="X354" s="17">
        <v>4063381.391157377</v>
      </c>
      <c r="Y354" s="17">
        <v>4063381.391157377</v>
      </c>
      <c r="Z354" s="17">
        <v>0</v>
      </c>
      <c r="AA354" s="17">
        <v>0</v>
      </c>
      <c r="AB354" s="17">
        <v>0</v>
      </c>
      <c r="AC354" s="17">
        <v>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</row>
    <row r="355" spans="1:35" customFormat="1" hidden="1" outlineLevel="2" x14ac:dyDescent="0.35">
      <c r="A355" s="14" t="s">
        <v>518</v>
      </c>
      <c r="B355" s="74" t="s">
        <v>65</v>
      </c>
      <c r="C355" s="67">
        <v>0</v>
      </c>
      <c r="D355" s="16">
        <v>0</v>
      </c>
      <c r="E355" s="68"/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  <c r="W355" s="17">
        <v>0</v>
      </c>
      <c r="X355" s="17">
        <v>0</v>
      </c>
      <c r="Y355" s="17">
        <v>0</v>
      </c>
      <c r="Z355" s="17">
        <v>0</v>
      </c>
      <c r="AA355" s="17">
        <v>0</v>
      </c>
      <c r="AB355" s="17">
        <v>0</v>
      </c>
      <c r="AC355" s="17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</row>
    <row r="356" spans="1:35" customFormat="1" hidden="1" outlineLevel="2" x14ac:dyDescent="0.35">
      <c r="A356" s="14" t="s">
        <v>519</v>
      </c>
      <c r="B356" s="74" t="s">
        <v>66</v>
      </c>
      <c r="C356" s="67">
        <v>0</v>
      </c>
      <c r="D356" s="16">
        <v>0</v>
      </c>
      <c r="E356" s="68"/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17">
        <v>0</v>
      </c>
      <c r="Q356" s="17">
        <v>0</v>
      </c>
      <c r="R356" s="17">
        <v>0</v>
      </c>
      <c r="S356" s="17">
        <v>0</v>
      </c>
      <c r="T356" s="17">
        <v>0</v>
      </c>
      <c r="U356" s="17">
        <v>0</v>
      </c>
      <c r="V356" s="17">
        <v>0</v>
      </c>
      <c r="W356" s="17">
        <v>0</v>
      </c>
      <c r="X356" s="17">
        <v>0</v>
      </c>
      <c r="Y356" s="17">
        <v>0</v>
      </c>
      <c r="Z356" s="17">
        <v>0</v>
      </c>
      <c r="AA356" s="17">
        <v>0</v>
      </c>
      <c r="AB356" s="17">
        <v>0</v>
      </c>
      <c r="AC356" s="17">
        <v>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</row>
    <row r="357" spans="1:35" customFormat="1" hidden="1" outlineLevel="2" x14ac:dyDescent="0.35">
      <c r="A357" s="14" t="s">
        <v>520</v>
      </c>
      <c r="B357" s="74" t="s">
        <v>67</v>
      </c>
      <c r="C357" s="67">
        <v>0</v>
      </c>
      <c r="D357" s="16">
        <v>0</v>
      </c>
      <c r="E357" s="68"/>
      <c r="F357" s="17">
        <v>0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7">
        <v>0</v>
      </c>
      <c r="R357" s="17">
        <v>0</v>
      </c>
      <c r="S357" s="17">
        <v>0</v>
      </c>
      <c r="T357" s="17">
        <v>0</v>
      </c>
      <c r="U357" s="17">
        <v>0</v>
      </c>
      <c r="V357" s="17">
        <v>0</v>
      </c>
      <c r="W357" s="17">
        <v>0</v>
      </c>
      <c r="X357" s="17">
        <v>0</v>
      </c>
      <c r="Y357" s="17">
        <v>0</v>
      </c>
      <c r="Z357" s="17">
        <v>0</v>
      </c>
      <c r="AA357" s="17">
        <v>0</v>
      </c>
      <c r="AB357" s="17">
        <v>0</v>
      </c>
      <c r="AC357" s="17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</row>
    <row r="358" spans="1:35" customFormat="1" hidden="1" outlineLevel="2" x14ac:dyDescent="0.35">
      <c r="A358" s="14" t="s">
        <v>521</v>
      </c>
      <c r="B358" s="74" t="s">
        <v>68</v>
      </c>
      <c r="C358" s="67">
        <v>0</v>
      </c>
      <c r="D358" s="16">
        <v>0</v>
      </c>
      <c r="E358" s="68"/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0</v>
      </c>
      <c r="R358" s="17">
        <v>0</v>
      </c>
      <c r="S358" s="17">
        <v>0</v>
      </c>
      <c r="T358" s="17">
        <v>0</v>
      </c>
      <c r="U358" s="17">
        <v>0</v>
      </c>
      <c r="V358" s="17">
        <v>0</v>
      </c>
      <c r="W358" s="17">
        <v>0</v>
      </c>
      <c r="X358" s="17">
        <v>0</v>
      </c>
      <c r="Y358" s="17">
        <v>0</v>
      </c>
      <c r="Z358" s="17">
        <v>0</v>
      </c>
      <c r="AA358" s="17">
        <v>0</v>
      </c>
      <c r="AB358" s="17">
        <v>0</v>
      </c>
      <c r="AC358" s="17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</row>
    <row r="359" spans="1:35" customFormat="1" hidden="1" outlineLevel="2" x14ac:dyDescent="0.35">
      <c r="A359" s="14" t="s">
        <v>522</v>
      </c>
      <c r="B359" s="74" t="s">
        <v>69</v>
      </c>
      <c r="C359" s="67">
        <v>0</v>
      </c>
      <c r="D359" s="16">
        <v>0</v>
      </c>
      <c r="E359" s="68"/>
      <c r="F359" s="17">
        <v>0</v>
      </c>
      <c r="G359" s="17">
        <v>0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17">
        <v>0</v>
      </c>
      <c r="U359" s="17">
        <v>0</v>
      </c>
      <c r="V359" s="17">
        <v>0</v>
      </c>
      <c r="W359" s="17">
        <v>0</v>
      </c>
      <c r="X359" s="17">
        <v>0</v>
      </c>
      <c r="Y359" s="17">
        <v>0</v>
      </c>
      <c r="Z359" s="17">
        <v>0</v>
      </c>
      <c r="AA359" s="17">
        <v>0</v>
      </c>
      <c r="AB359" s="17">
        <v>0</v>
      </c>
      <c r="AC359" s="17">
        <v>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</row>
    <row r="360" spans="1:35" customFormat="1" hidden="1" outlineLevel="2" x14ac:dyDescent="0.35">
      <c r="A360" s="14" t="s">
        <v>523</v>
      </c>
      <c r="B360" s="74" t="s">
        <v>70</v>
      </c>
      <c r="C360" s="67">
        <v>1</v>
      </c>
      <c r="D360" s="16">
        <v>8126762.7823147541</v>
      </c>
      <c r="E360" s="68"/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0</v>
      </c>
      <c r="U360" s="17">
        <v>0</v>
      </c>
      <c r="V360" s="17">
        <v>0</v>
      </c>
      <c r="W360" s="17">
        <v>0</v>
      </c>
      <c r="X360" s="17">
        <v>4063381.391157377</v>
      </c>
      <c r="Y360" s="17">
        <v>4063381.391157377</v>
      </c>
      <c r="Z360" s="17">
        <v>0</v>
      </c>
      <c r="AA360" s="17">
        <v>0</v>
      </c>
      <c r="AB360" s="17">
        <v>0</v>
      </c>
      <c r="AC360" s="17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</row>
    <row r="361" spans="1:35" customFormat="1" hidden="1" outlineLevel="2" x14ac:dyDescent="0.35">
      <c r="A361" s="14" t="s">
        <v>524</v>
      </c>
      <c r="B361" s="74" t="s">
        <v>71</v>
      </c>
      <c r="C361" s="67">
        <v>1</v>
      </c>
      <c r="D361" s="16">
        <v>8126762.7823147541</v>
      </c>
      <c r="E361" s="68"/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v>0</v>
      </c>
      <c r="T361" s="17">
        <v>0</v>
      </c>
      <c r="U361" s="17">
        <v>0</v>
      </c>
      <c r="V361" s="17">
        <v>0</v>
      </c>
      <c r="W361" s="17">
        <v>0</v>
      </c>
      <c r="X361" s="17">
        <v>4063381.391157377</v>
      </c>
      <c r="Y361" s="17">
        <v>4063381.391157377</v>
      </c>
      <c r="Z361" s="17">
        <v>0</v>
      </c>
      <c r="AA361" s="17">
        <v>0</v>
      </c>
      <c r="AB361" s="17">
        <v>0</v>
      </c>
      <c r="AC361" s="17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</row>
    <row r="362" spans="1:35" customFormat="1" hidden="1" outlineLevel="2" x14ac:dyDescent="0.35">
      <c r="A362" s="14" t="s">
        <v>525</v>
      </c>
      <c r="B362" s="74" t="s">
        <v>72</v>
      </c>
      <c r="C362" s="67">
        <v>1</v>
      </c>
      <c r="D362" s="16">
        <v>8126762.7823147541</v>
      </c>
      <c r="E362" s="68"/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17">
        <v>0</v>
      </c>
      <c r="W362" s="17">
        <v>0</v>
      </c>
      <c r="X362" s="17">
        <v>0</v>
      </c>
      <c r="Y362" s="17">
        <v>8126762.7823147541</v>
      </c>
      <c r="Z362" s="17">
        <v>0</v>
      </c>
      <c r="AA362" s="17">
        <v>0</v>
      </c>
      <c r="AB362" s="17">
        <v>0</v>
      </c>
      <c r="AC362" s="17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</row>
    <row r="363" spans="1:35" customFormat="1" hidden="1" outlineLevel="2" x14ac:dyDescent="0.35">
      <c r="A363" s="14" t="s">
        <v>526</v>
      </c>
      <c r="B363" s="74" t="s">
        <v>73</v>
      </c>
      <c r="C363" s="67">
        <v>0</v>
      </c>
      <c r="D363" s="16">
        <v>0</v>
      </c>
      <c r="E363" s="68"/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  <c r="V363" s="17">
        <v>0</v>
      </c>
      <c r="W363" s="17">
        <v>0</v>
      </c>
      <c r="X363" s="17">
        <v>0</v>
      </c>
      <c r="Y363" s="17">
        <v>0</v>
      </c>
      <c r="Z363" s="17">
        <v>0</v>
      </c>
      <c r="AA363" s="17">
        <v>0</v>
      </c>
      <c r="AB363" s="17">
        <v>0</v>
      </c>
      <c r="AC363" s="17">
        <v>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</row>
    <row r="364" spans="1:35" customFormat="1" hidden="1" outlineLevel="2" x14ac:dyDescent="0.35">
      <c r="A364" s="14" t="s">
        <v>527</v>
      </c>
      <c r="B364" s="74" t="s">
        <v>74</v>
      </c>
      <c r="C364" s="67">
        <v>0</v>
      </c>
      <c r="D364" s="16">
        <v>0</v>
      </c>
      <c r="E364" s="68"/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17">
        <v>0</v>
      </c>
      <c r="W364" s="17">
        <v>0</v>
      </c>
      <c r="X364" s="17">
        <v>0</v>
      </c>
      <c r="Y364" s="17">
        <v>0</v>
      </c>
      <c r="Z364" s="17">
        <v>0</v>
      </c>
      <c r="AA364" s="17">
        <v>0</v>
      </c>
      <c r="AB364" s="17">
        <v>0</v>
      </c>
      <c r="AC364" s="17">
        <v>0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</row>
    <row r="365" spans="1:35" hidden="1" outlineLevel="2" x14ac:dyDescent="0.35">
      <c r="A365" s="14" t="s">
        <v>528</v>
      </c>
      <c r="B365" s="74" t="s">
        <v>75</v>
      </c>
      <c r="C365" s="67">
        <v>1</v>
      </c>
      <c r="D365" s="16">
        <v>8126762.7823147541</v>
      </c>
      <c r="E365" s="68"/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7">
        <v>0</v>
      </c>
      <c r="R365" s="17">
        <v>0</v>
      </c>
      <c r="S365" s="17">
        <v>0</v>
      </c>
      <c r="T365" s="17">
        <v>0</v>
      </c>
      <c r="U365" s="17">
        <v>0</v>
      </c>
      <c r="V365" s="17">
        <v>0</v>
      </c>
      <c r="W365" s="17">
        <v>0</v>
      </c>
      <c r="X365" s="17">
        <v>0</v>
      </c>
      <c r="Y365" s="17">
        <v>8126762.7823147541</v>
      </c>
      <c r="Z365" s="17">
        <v>0</v>
      </c>
      <c r="AA365" s="17">
        <v>0</v>
      </c>
      <c r="AB365" s="17">
        <v>0</v>
      </c>
      <c r="AC365" s="17">
        <v>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</row>
    <row r="366" spans="1:35" hidden="1" outlineLevel="2" x14ac:dyDescent="0.35">
      <c r="A366" s="14" t="s">
        <v>529</v>
      </c>
      <c r="B366" s="74" t="s">
        <v>76</v>
      </c>
      <c r="C366" s="67">
        <v>0</v>
      </c>
      <c r="D366" s="16">
        <v>0</v>
      </c>
      <c r="E366" s="68"/>
      <c r="F366" s="17">
        <v>0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0</v>
      </c>
      <c r="Q366" s="17">
        <v>0</v>
      </c>
      <c r="R366" s="17">
        <v>0</v>
      </c>
      <c r="S366" s="17">
        <v>0</v>
      </c>
      <c r="T366" s="17">
        <v>0</v>
      </c>
      <c r="U366" s="17">
        <v>0</v>
      </c>
      <c r="V366" s="17">
        <v>0</v>
      </c>
      <c r="W366" s="17">
        <v>0</v>
      </c>
      <c r="X366" s="17">
        <v>0</v>
      </c>
      <c r="Y366" s="17">
        <v>0</v>
      </c>
      <c r="Z366" s="17">
        <v>0</v>
      </c>
      <c r="AA366" s="17">
        <v>0</v>
      </c>
      <c r="AB366" s="17">
        <v>0</v>
      </c>
      <c r="AC366" s="17">
        <v>0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>
        <v>0</v>
      </c>
    </row>
    <row r="367" spans="1:35" hidden="1" outlineLevel="2" x14ac:dyDescent="0.35">
      <c r="A367" s="14" t="s">
        <v>530</v>
      </c>
      <c r="B367" s="74" t="s">
        <v>77</v>
      </c>
      <c r="C367" s="67">
        <v>0</v>
      </c>
      <c r="D367" s="16">
        <v>0</v>
      </c>
      <c r="E367" s="68"/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  <c r="W367" s="17">
        <v>0</v>
      </c>
      <c r="X367" s="17">
        <v>0</v>
      </c>
      <c r="Y367" s="17">
        <v>0</v>
      </c>
      <c r="Z367" s="17">
        <v>0</v>
      </c>
      <c r="AA367" s="17">
        <v>0</v>
      </c>
      <c r="AB367" s="17">
        <v>0</v>
      </c>
      <c r="AC367" s="17">
        <v>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</row>
    <row r="368" spans="1:35" hidden="1" outlineLevel="2" x14ac:dyDescent="0.35">
      <c r="A368" s="14" t="s">
        <v>531</v>
      </c>
      <c r="B368" s="74" t="s">
        <v>78</v>
      </c>
      <c r="C368" s="67">
        <v>0</v>
      </c>
      <c r="D368" s="16">
        <v>0</v>
      </c>
      <c r="E368" s="68"/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  <c r="V368" s="17">
        <v>0</v>
      </c>
      <c r="W368" s="17">
        <v>0</v>
      </c>
      <c r="X368" s="17">
        <v>0</v>
      </c>
      <c r="Y368" s="17">
        <v>0</v>
      </c>
      <c r="Z368" s="17">
        <v>0</v>
      </c>
      <c r="AA368" s="17">
        <v>0</v>
      </c>
      <c r="AB368" s="17">
        <v>0</v>
      </c>
      <c r="AC368" s="17">
        <v>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</row>
    <row r="369" spans="1:41" hidden="1" outlineLevel="2" x14ac:dyDescent="0.35">
      <c r="A369" s="14" t="s">
        <v>532</v>
      </c>
      <c r="B369" s="74" t="s">
        <v>79</v>
      </c>
      <c r="C369" s="67">
        <v>0</v>
      </c>
      <c r="D369" s="16">
        <v>0</v>
      </c>
      <c r="E369" s="68"/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v>0</v>
      </c>
      <c r="P369" s="17">
        <v>0</v>
      </c>
      <c r="Q369" s="17">
        <v>0</v>
      </c>
      <c r="R369" s="17">
        <v>0</v>
      </c>
      <c r="S369" s="17">
        <v>0</v>
      </c>
      <c r="T369" s="17">
        <v>0</v>
      </c>
      <c r="U369" s="17">
        <v>0</v>
      </c>
      <c r="V369" s="17">
        <v>0</v>
      </c>
      <c r="W369" s="17">
        <v>0</v>
      </c>
      <c r="X369" s="17">
        <v>0</v>
      </c>
      <c r="Y369" s="17">
        <v>0</v>
      </c>
      <c r="Z369" s="17">
        <v>0</v>
      </c>
      <c r="AA369" s="17">
        <v>0</v>
      </c>
      <c r="AB369" s="17">
        <v>0</v>
      </c>
      <c r="AC369" s="17">
        <v>0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0</v>
      </c>
    </row>
    <row r="370" spans="1:41" hidden="1" outlineLevel="2" x14ac:dyDescent="0.35">
      <c r="A370" s="14" t="s">
        <v>533</v>
      </c>
      <c r="B370" s="74" t="s">
        <v>80</v>
      </c>
      <c r="C370" s="67">
        <v>0</v>
      </c>
      <c r="D370" s="16">
        <v>0</v>
      </c>
      <c r="E370" s="68"/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0</v>
      </c>
      <c r="R370" s="17">
        <v>0</v>
      </c>
      <c r="S370" s="17">
        <v>0</v>
      </c>
      <c r="T370" s="17">
        <v>0</v>
      </c>
      <c r="U370" s="17">
        <v>0</v>
      </c>
      <c r="V370" s="17">
        <v>0</v>
      </c>
      <c r="W370" s="17">
        <v>0</v>
      </c>
      <c r="X370" s="17">
        <v>0</v>
      </c>
      <c r="Y370" s="17">
        <v>0</v>
      </c>
      <c r="Z370" s="17">
        <v>0</v>
      </c>
      <c r="AA370" s="17">
        <v>0</v>
      </c>
      <c r="AB370" s="17">
        <v>0</v>
      </c>
      <c r="AC370" s="17">
        <v>0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</row>
    <row r="371" spans="1:41" hidden="1" outlineLevel="2" x14ac:dyDescent="0.35">
      <c r="A371" s="14" t="s">
        <v>534</v>
      </c>
      <c r="B371" s="74" t="s">
        <v>81</v>
      </c>
      <c r="C371" s="67">
        <v>0</v>
      </c>
      <c r="D371" s="16">
        <v>0</v>
      </c>
      <c r="E371" s="68"/>
      <c r="F371" s="17">
        <v>0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17">
        <v>0</v>
      </c>
      <c r="T371" s="17">
        <v>0</v>
      </c>
      <c r="U371" s="17">
        <v>0</v>
      </c>
      <c r="V371" s="17">
        <v>0</v>
      </c>
      <c r="W371" s="17">
        <v>0</v>
      </c>
      <c r="X371" s="17">
        <v>0</v>
      </c>
      <c r="Y371" s="17">
        <v>0</v>
      </c>
      <c r="Z371" s="17">
        <v>0</v>
      </c>
      <c r="AA371" s="17">
        <v>0</v>
      </c>
      <c r="AB371" s="17">
        <v>0</v>
      </c>
      <c r="AC371" s="17">
        <v>0</v>
      </c>
      <c r="AD371" s="17">
        <v>0</v>
      </c>
      <c r="AE371" s="17">
        <v>0</v>
      </c>
      <c r="AF371" s="17">
        <v>0</v>
      </c>
      <c r="AG371" s="17">
        <v>0</v>
      </c>
      <c r="AH371" s="17">
        <v>0</v>
      </c>
      <c r="AI371" s="17">
        <v>0</v>
      </c>
    </row>
    <row r="372" spans="1:41" s="46" customFormat="1" ht="12.75" hidden="1" customHeight="1" outlineLevel="1" collapsed="1" x14ac:dyDescent="0.35">
      <c r="A372" s="18" t="s">
        <v>535</v>
      </c>
      <c r="B372" s="72" t="s">
        <v>98</v>
      </c>
      <c r="C372" s="75">
        <v>3</v>
      </c>
      <c r="D372" s="20">
        <v>23134168.123696078</v>
      </c>
      <c r="E372" s="58"/>
      <c r="F372" s="20">
        <v>0</v>
      </c>
      <c r="G372" s="20">
        <v>0</v>
      </c>
      <c r="H372" s="20">
        <v>0</v>
      </c>
      <c r="I372" s="20">
        <v>0</v>
      </c>
      <c r="J372" s="20">
        <v>0</v>
      </c>
      <c r="K372" s="20">
        <v>0</v>
      </c>
      <c r="L372" s="20">
        <v>0</v>
      </c>
      <c r="M372" s="20"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v>0</v>
      </c>
      <c r="S372" s="20">
        <v>0</v>
      </c>
      <c r="T372" s="20">
        <v>0</v>
      </c>
      <c r="U372" s="20">
        <v>0</v>
      </c>
      <c r="V372" s="20">
        <v>0</v>
      </c>
      <c r="W372" s="20">
        <v>0</v>
      </c>
      <c r="X372" s="20">
        <v>3855694.6872826796</v>
      </c>
      <c r="Y372" s="20">
        <v>19278473.4364134</v>
      </c>
      <c r="Z372" s="20">
        <v>0</v>
      </c>
      <c r="AA372" s="20">
        <v>0</v>
      </c>
      <c r="AB372" s="20">
        <v>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/>
      <c r="AK372"/>
      <c r="AL372"/>
      <c r="AM372"/>
      <c r="AN372"/>
      <c r="AO372"/>
    </row>
    <row r="373" spans="1:41" hidden="1" outlineLevel="2" x14ac:dyDescent="0.35">
      <c r="A373" s="14" t="s">
        <v>536</v>
      </c>
      <c r="B373" s="74" t="s">
        <v>52</v>
      </c>
      <c r="C373" s="67">
        <v>0</v>
      </c>
      <c r="D373" s="16">
        <v>0</v>
      </c>
      <c r="E373" s="68"/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</row>
    <row r="374" spans="1:41" hidden="1" outlineLevel="2" x14ac:dyDescent="0.35">
      <c r="A374" s="14" t="s">
        <v>537</v>
      </c>
      <c r="B374" s="74" t="s">
        <v>53</v>
      </c>
      <c r="C374" s="67">
        <v>0</v>
      </c>
      <c r="D374" s="16">
        <v>0</v>
      </c>
      <c r="E374" s="68"/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7">
        <v>0</v>
      </c>
      <c r="T374" s="17">
        <v>0</v>
      </c>
      <c r="U374" s="17">
        <v>0</v>
      </c>
      <c r="V374" s="17">
        <v>0</v>
      </c>
      <c r="W374" s="17">
        <v>0</v>
      </c>
      <c r="X374" s="17">
        <v>0</v>
      </c>
      <c r="Y374" s="17">
        <v>0</v>
      </c>
      <c r="Z374" s="17">
        <v>0</v>
      </c>
      <c r="AA374" s="17">
        <v>0</v>
      </c>
      <c r="AB374" s="17">
        <v>0</v>
      </c>
      <c r="AC374" s="17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</row>
    <row r="375" spans="1:41" hidden="1" outlineLevel="2" x14ac:dyDescent="0.35">
      <c r="A375" s="14" t="s">
        <v>538</v>
      </c>
      <c r="B375" s="74" t="s">
        <v>54</v>
      </c>
      <c r="C375" s="67">
        <v>0</v>
      </c>
      <c r="D375" s="16">
        <v>0</v>
      </c>
      <c r="E375" s="68"/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0</v>
      </c>
      <c r="U375" s="17">
        <v>0</v>
      </c>
      <c r="V375" s="17">
        <v>0</v>
      </c>
      <c r="W375" s="17">
        <v>0</v>
      </c>
      <c r="X375" s="17">
        <v>0</v>
      </c>
      <c r="Y375" s="17">
        <v>0</v>
      </c>
      <c r="Z375" s="17">
        <v>0</v>
      </c>
      <c r="AA375" s="17">
        <v>0</v>
      </c>
      <c r="AB375" s="17">
        <v>0</v>
      </c>
      <c r="AC375" s="17">
        <v>0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0</v>
      </c>
    </row>
    <row r="376" spans="1:41" hidden="1" outlineLevel="2" x14ac:dyDescent="0.35">
      <c r="A376" s="14" t="s">
        <v>539</v>
      </c>
      <c r="B376" s="74" t="s">
        <v>55</v>
      </c>
      <c r="C376" s="67">
        <v>0</v>
      </c>
      <c r="D376" s="16">
        <v>0</v>
      </c>
      <c r="E376" s="68"/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v>0</v>
      </c>
      <c r="P376" s="17">
        <v>0</v>
      </c>
      <c r="Q376" s="17">
        <v>0</v>
      </c>
      <c r="R376" s="17">
        <v>0</v>
      </c>
      <c r="S376" s="17">
        <v>0</v>
      </c>
      <c r="T376" s="17">
        <v>0</v>
      </c>
      <c r="U376" s="17">
        <v>0</v>
      </c>
      <c r="V376" s="17">
        <v>0</v>
      </c>
      <c r="W376" s="17">
        <v>0</v>
      </c>
      <c r="X376" s="17">
        <v>0</v>
      </c>
      <c r="Y376" s="17">
        <v>0</v>
      </c>
      <c r="Z376" s="17">
        <v>0</v>
      </c>
      <c r="AA376" s="17">
        <v>0</v>
      </c>
      <c r="AB376" s="17">
        <v>0</v>
      </c>
      <c r="AC376" s="17">
        <v>0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>
        <v>0</v>
      </c>
    </row>
    <row r="377" spans="1:41" hidden="1" outlineLevel="2" x14ac:dyDescent="0.35">
      <c r="A377" s="14" t="s">
        <v>540</v>
      </c>
      <c r="B377" s="74" t="s">
        <v>56</v>
      </c>
      <c r="C377" s="67">
        <v>0</v>
      </c>
      <c r="D377" s="16">
        <v>0</v>
      </c>
      <c r="E377" s="68"/>
      <c r="F377" s="17">
        <v>0</v>
      </c>
      <c r="G377" s="17">
        <v>0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  <c r="N377" s="17">
        <v>0</v>
      </c>
      <c r="O377" s="17">
        <v>0</v>
      </c>
      <c r="P377" s="17">
        <v>0</v>
      </c>
      <c r="Q377" s="17">
        <v>0</v>
      </c>
      <c r="R377" s="17">
        <v>0</v>
      </c>
      <c r="S377" s="17">
        <v>0</v>
      </c>
      <c r="T377" s="17">
        <v>0</v>
      </c>
      <c r="U377" s="17">
        <v>0</v>
      </c>
      <c r="V377" s="17">
        <v>0</v>
      </c>
      <c r="W377" s="17">
        <v>0</v>
      </c>
      <c r="X377" s="17">
        <v>0</v>
      </c>
      <c r="Y377" s="17">
        <v>0</v>
      </c>
      <c r="Z377" s="17">
        <v>0</v>
      </c>
      <c r="AA377" s="17">
        <v>0</v>
      </c>
      <c r="AB377" s="17">
        <v>0</v>
      </c>
      <c r="AC377" s="17">
        <v>0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</row>
    <row r="378" spans="1:41" hidden="1" outlineLevel="2" x14ac:dyDescent="0.35">
      <c r="A378" s="14" t="s">
        <v>541</v>
      </c>
      <c r="B378" s="74" t="s">
        <v>57</v>
      </c>
      <c r="C378" s="67">
        <v>0</v>
      </c>
      <c r="D378" s="16">
        <v>0</v>
      </c>
      <c r="E378" s="68"/>
      <c r="F378" s="17">
        <v>0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17">
        <v>0</v>
      </c>
      <c r="P378" s="17">
        <v>0</v>
      </c>
      <c r="Q378" s="17">
        <v>0</v>
      </c>
      <c r="R378" s="17">
        <v>0</v>
      </c>
      <c r="S378" s="17">
        <v>0</v>
      </c>
      <c r="T378" s="17">
        <v>0</v>
      </c>
      <c r="U378" s="17">
        <v>0</v>
      </c>
      <c r="V378" s="17">
        <v>0</v>
      </c>
      <c r="W378" s="17">
        <v>0</v>
      </c>
      <c r="X378" s="17">
        <v>0</v>
      </c>
      <c r="Y378" s="17">
        <v>0</v>
      </c>
      <c r="Z378" s="17">
        <v>0</v>
      </c>
      <c r="AA378" s="17">
        <v>0</v>
      </c>
      <c r="AB378" s="17">
        <v>0</v>
      </c>
      <c r="AC378" s="17">
        <v>0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</row>
    <row r="379" spans="1:41" hidden="1" outlineLevel="2" x14ac:dyDescent="0.35">
      <c r="A379" s="14" t="s">
        <v>542</v>
      </c>
      <c r="B379" s="74" t="s">
        <v>58</v>
      </c>
      <c r="C379" s="67">
        <v>0</v>
      </c>
      <c r="D379" s="16">
        <v>0</v>
      </c>
      <c r="E379" s="68"/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17">
        <v>0</v>
      </c>
      <c r="W379" s="17">
        <v>0</v>
      </c>
      <c r="X379" s="17">
        <v>0</v>
      </c>
      <c r="Y379" s="17">
        <v>0</v>
      </c>
      <c r="Z379" s="17">
        <v>0</v>
      </c>
      <c r="AA379" s="17">
        <v>0</v>
      </c>
      <c r="AB379" s="17">
        <v>0</v>
      </c>
      <c r="AC379" s="17">
        <v>0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</row>
    <row r="380" spans="1:41" hidden="1" outlineLevel="2" x14ac:dyDescent="0.35">
      <c r="A380" s="14" t="s">
        <v>543</v>
      </c>
      <c r="B380" s="74" t="s">
        <v>59</v>
      </c>
      <c r="C380" s="67">
        <v>0</v>
      </c>
      <c r="D380" s="16">
        <v>0</v>
      </c>
      <c r="E380" s="68"/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>
        <v>0</v>
      </c>
      <c r="P380" s="17">
        <v>0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  <c r="W380" s="17">
        <v>0</v>
      </c>
      <c r="X380" s="17">
        <v>0</v>
      </c>
      <c r="Y380" s="17">
        <v>0</v>
      </c>
      <c r="Z380" s="17">
        <v>0</v>
      </c>
      <c r="AA380" s="17">
        <v>0</v>
      </c>
      <c r="AB380" s="17">
        <v>0</v>
      </c>
      <c r="AC380" s="17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</row>
    <row r="381" spans="1:41" customFormat="1" hidden="1" outlineLevel="2" x14ac:dyDescent="0.35">
      <c r="A381" s="14" t="s">
        <v>544</v>
      </c>
      <c r="B381" s="74" t="s">
        <v>60</v>
      </c>
      <c r="C381" s="67">
        <v>0</v>
      </c>
      <c r="D381" s="16">
        <v>0</v>
      </c>
      <c r="E381" s="68"/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7">
        <v>0</v>
      </c>
      <c r="T381" s="17">
        <v>0</v>
      </c>
      <c r="U381" s="17">
        <v>0</v>
      </c>
      <c r="V381" s="17">
        <v>0</v>
      </c>
      <c r="W381" s="17">
        <v>0</v>
      </c>
      <c r="X381" s="17">
        <v>0</v>
      </c>
      <c r="Y381" s="17">
        <v>0</v>
      </c>
      <c r="Z381" s="17">
        <v>0</v>
      </c>
      <c r="AA381" s="17">
        <v>0</v>
      </c>
      <c r="AB381" s="17">
        <v>0</v>
      </c>
      <c r="AC381" s="17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0</v>
      </c>
      <c r="AI381" s="17">
        <v>0</v>
      </c>
    </row>
    <row r="382" spans="1:41" customFormat="1" hidden="1" outlineLevel="2" x14ac:dyDescent="0.35">
      <c r="A382" s="14" t="s">
        <v>545</v>
      </c>
      <c r="B382" s="74" t="s">
        <v>61</v>
      </c>
      <c r="C382" s="67">
        <v>1</v>
      </c>
      <c r="D382" s="16">
        <v>7711389.3745653592</v>
      </c>
      <c r="E382" s="68"/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7">
        <v>0</v>
      </c>
      <c r="R382" s="17">
        <v>0</v>
      </c>
      <c r="S382" s="17">
        <v>0</v>
      </c>
      <c r="T382" s="17">
        <v>0</v>
      </c>
      <c r="U382" s="17">
        <v>0</v>
      </c>
      <c r="V382" s="17">
        <v>0</v>
      </c>
      <c r="W382" s="17">
        <v>0</v>
      </c>
      <c r="X382" s="17">
        <v>0</v>
      </c>
      <c r="Y382" s="17">
        <v>7711389.3745653592</v>
      </c>
      <c r="Z382" s="17">
        <v>0</v>
      </c>
      <c r="AA382" s="17">
        <v>0</v>
      </c>
      <c r="AB382" s="17">
        <v>0</v>
      </c>
      <c r="AC382" s="17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</row>
    <row r="383" spans="1:41" customFormat="1" hidden="1" outlineLevel="2" x14ac:dyDescent="0.35">
      <c r="A383" s="14" t="s">
        <v>546</v>
      </c>
      <c r="B383" s="74" t="s">
        <v>62</v>
      </c>
      <c r="C383" s="67">
        <v>0</v>
      </c>
      <c r="D383" s="16">
        <v>0</v>
      </c>
      <c r="E383" s="68"/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17">
        <v>0</v>
      </c>
      <c r="U383" s="17">
        <v>0</v>
      </c>
      <c r="V383" s="17">
        <v>0</v>
      </c>
      <c r="W383" s="17">
        <v>0</v>
      </c>
      <c r="X383" s="17">
        <v>0</v>
      </c>
      <c r="Y383" s="17">
        <v>0</v>
      </c>
      <c r="Z383" s="17">
        <v>0</v>
      </c>
      <c r="AA383" s="17">
        <v>0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</row>
    <row r="384" spans="1:41" customFormat="1" hidden="1" outlineLevel="2" x14ac:dyDescent="0.35">
      <c r="A384" s="14" t="s">
        <v>547</v>
      </c>
      <c r="B384" s="74" t="s">
        <v>63</v>
      </c>
      <c r="C384" s="67">
        <v>0</v>
      </c>
      <c r="D384" s="16">
        <v>0</v>
      </c>
      <c r="E384" s="68"/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17">
        <v>0</v>
      </c>
      <c r="P384" s="17">
        <v>0</v>
      </c>
      <c r="Q384" s="17">
        <v>0</v>
      </c>
      <c r="R384" s="17">
        <v>0</v>
      </c>
      <c r="S384" s="17">
        <v>0</v>
      </c>
      <c r="T384" s="17">
        <v>0</v>
      </c>
      <c r="U384" s="17">
        <v>0</v>
      </c>
      <c r="V384" s="17">
        <v>0</v>
      </c>
      <c r="W384" s="17">
        <v>0</v>
      </c>
      <c r="X384" s="17">
        <v>0</v>
      </c>
      <c r="Y384" s="17">
        <v>0</v>
      </c>
      <c r="Z384" s="17">
        <v>0</v>
      </c>
      <c r="AA384" s="17">
        <v>0</v>
      </c>
      <c r="AB384" s="17">
        <v>0</v>
      </c>
      <c r="AC384" s="17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0</v>
      </c>
    </row>
    <row r="385" spans="1:35" customFormat="1" hidden="1" outlineLevel="2" x14ac:dyDescent="0.35">
      <c r="A385" s="14" t="s">
        <v>548</v>
      </c>
      <c r="B385" s="74" t="s">
        <v>64</v>
      </c>
      <c r="C385" s="67">
        <v>0</v>
      </c>
      <c r="D385" s="16">
        <v>0</v>
      </c>
      <c r="E385" s="68"/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7">
        <v>0</v>
      </c>
      <c r="P385" s="17">
        <v>0</v>
      </c>
      <c r="Q385" s="17">
        <v>0</v>
      </c>
      <c r="R385" s="17">
        <v>0</v>
      </c>
      <c r="S385" s="17">
        <v>0</v>
      </c>
      <c r="T385" s="17">
        <v>0</v>
      </c>
      <c r="U385" s="17">
        <v>0</v>
      </c>
      <c r="V385" s="17">
        <v>0</v>
      </c>
      <c r="W385" s="17">
        <v>0</v>
      </c>
      <c r="X385" s="17">
        <v>0</v>
      </c>
      <c r="Y385" s="17">
        <v>0</v>
      </c>
      <c r="Z385" s="17">
        <v>0</v>
      </c>
      <c r="AA385" s="17">
        <v>0</v>
      </c>
      <c r="AB385" s="17">
        <v>0</v>
      </c>
      <c r="AC385" s="17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</row>
    <row r="386" spans="1:35" customFormat="1" hidden="1" outlineLevel="2" x14ac:dyDescent="0.35">
      <c r="A386" s="14" t="s">
        <v>549</v>
      </c>
      <c r="B386" s="74" t="s">
        <v>65</v>
      </c>
      <c r="C386" s="67">
        <v>0</v>
      </c>
      <c r="D386" s="16">
        <v>0</v>
      </c>
      <c r="E386" s="68"/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17">
        <v>0</v>
      </c>
      <c r="Q386" s="17">
        <v>0</v>
      </c>
      <c r="R386" s="17">
        <v>0</v>
      </c>
      <c r="S386" s="17">
        <v>0</v>
      </c>
      <c r="T386" s="17">
        <v>0</v>
      </c>
      <c r="U386" s="17">
        <v>0</v>
      </c>
      <c r="V386" s="17">
        <v>0</v>
      </c>
      <c r="W386" s="17">
        <v>0</v>
      </c>
      <c r="X386" s="17">
        <v>0</v>
      </c>
      <c r="Y386" s="17">
        <v>0</v>
      </c>
      <c r="Z386" s="17">
        <v>0</v>
      </c>
      <c r="AA386" s="17">
        <v>0</v>
      </c>
      <c r="AB386" s="17">
        <v>0</v>
      </c>
      <c r="AC386" s="17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>
        <v>0</v>
      </c>
    </row>
    <row r="387" spans="1:35" customFormat="1" hidden="1" outlineLevel="2" x14ac:dyDescent="0.35">
      <c r="A387" s="14" t="s">
        <v>550</v>
      </c>
      <c r="B387" s="74" t="s">
        <v>66</v>
      </c>
      <c r="C387" s="67">
        <v>0</v>
      </c>
      <c r="D387" s="16">
        <v>0</v>
      </c>
      <c r="E387" s="68"/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7">
        <v>0</v>
      </c>
      <c r="T387" s="17">
        <v>0</v>
      </c>
      <c r="U387" s="17">
        <v>0</v>
      </c>
      <c r="V387" s="17">
        <v>0</v>
      </c>
      <c r="W387" s="17">
        <v>0</v>
      </c>
      <c r="X387" s="17">
        <v>0</v>
      </c>
      <c r="Y387" s="17">
        <v>0</v>
      </c>
      <c r="Z387" s="17">
        <v>0</v>
      </c>
      <c r="AA387" s="17">
        <v>0</v>
      </c>
      <c r="AB387" s="17">
        <v>0</v>
      </c>
      <c r="AC387" s="17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</row>
    <row r="388" spans="1:35" customFormat="1" hidden="1" outlineLevel="2" x14ac:dyDescent="0.35">
      <c r="A388" s="14" t="s">
        <v>551</v>
      </c>
      <c r="B388" s="74" t="s">
        <v>67</v>
      </c>
      <c r="C388" s="67">
        <v>1</v>
      </c>
      <c r="D388" s="16">
        <v>7711389.3745653592</v>
      </c>
      <c r="E388" s="68"/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0</v>
      </c>
      <c r="R388" s="17">
        <v>0</v>
      </c>
      <c r="S388" s="17">
        <v>0</v>
      </c>
      <c r="T388" s="17">
        <v>0</v>
      </c>
      <c r="U388" s="17">
        <v>0</v>
      </c>
      <c r="V388" s="17">
        <v>0</v>
      </c>
      <c r="W388" s="17">
        <v>0</v>
      </c>
      <c r="X388" s="17">
        <v>0</v>
      </c>
      <c r="Y388" s="17">
        <v>7711389.3745653592</v>
      </c>
      <c r="Z388" s="17">
        <v>0</v>
      </c>
      <c r="AA388" s="17">
        <v>0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</row>
    <row r="389" spans="1:35" customFormat="1" hidden="1" outlineLevel="2" x14ac:dyDescent="0.35">
      <c r="A389" s="14" t="s">
        <v>552</v>
      </c>
      <c r="B389" s="74" t="s">
        <v>68</v>
      </c>
      <c r="C389" s="67">
        <v>0</v>
      </c>
      <c r="D389" s="16">
        <v>0</v>
      </c>
      <c r="E389" s="68"/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17">
        <v>0</v>
      </c>
      <c r="Q389" s="17">
        <v>0</v>
      </c>
      <c r="R389" s="17">
        <v>0</v>
      </c>
      <c r="S389" s="17">
        <v>0</v>
      </c>
      <c r="T389" s="17">
        <v>0</v>
      </c>
      <c r="U389" s="17">
        <v>0</v>
      </c>
      <c r="V389" s="17">
        <v>0</v>
      </c>
      <c r="W389" s="17">
        <v>0</v>
      </c>
      <c r="X389" s="17">
        <v>0</v>
      </c>
      <c r="Y389" s="17">
        <v>0</v>
      </c>
      <c r="Z389" s="17">
        <v>0</v>
      </c>
      <c r="AA389" s="17">
        <v>0</v>
      </c>
      <c r="AB389" s="17">
        <v>0</v>
      </c>
      <c r="AC389" s="17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>
        <v>0</v>
      </c>
    </row>
    <row r="390" spans="1:35" customFormat="1" hidden="1" outlineLevel="2" x14ac:dyDescent="0.35">
      <c r="A390" s="14" t="s">
        <v>553</v>
      </c>
      <c r="B390" s="74" t="s">
        <v>69</v>
      </c>
      <c r="C390" s="67">
        <v>1</v>
      </c>
      <c r="D390" s="16">
        <v>7711389.3745653592</v>
      </c>
      <c r="E390" s="68"/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0</v>
      </c>
      <c r="R390" s="17">
        <v>0</v>
      </c>
      <c r="S390" s="17">
        <v>0</v>
      </c>
      <c r="T390" s="17">
        <v>0</v>
      </c>
      <c r="U390" s="17">
        <v>0</v>
      </c>
      <c r="V390" s="17">
        <v>0</v>
      </c>
      <c r="W390" s="17">
        <v>0</v>
      </c>
      <c r="X390" s="17">
        <v>3855694.6872826796</v>
      </c>
      <c r="Y390" s="17">
        <v>3855694.6872826796</v>
      </c>
      <c r="Z390" s="17">
        <v>0</v>
      </c>
      <c r="AA390" s="17">
        <v>0</v>
      </c>
      <c r="AB390" s="17">
        <v>0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</row>
    <row r="391" spans="1:35" customFormat="1" hidden="1" outlineLevel="2" x14ac:dyDescent="0.35">
      <c r="A391" s="14" t="s">
        <v>554</v>
      </c>
      <c r="B391" s="74" t="s">
        <v>70</v>
      </c>
      <c r="C391" s="67">
        <v>0</v>
      </c>
      <c r="D391" s="16">
        <v>0</v>
      </c>
      <c r="E391" s="68"/>
      <c r="F391" s="17">
        <v>0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0</v>
      </c>
      <c r="R391" s="17">
        <v>0</v>
      </c>
      <c r="S391" s="17">
        <v>0</v>
      </c>
      <c r="T391" s="17">
        <v>0</v>
      </c>
      <c r="U391" s="17">
        <v>0</v>
      </c>
      <c r="V391" s="17">
        <v>0</v>
      </c>
      <c r="W391" s="17">
        <v>0</v>
      </c>
      <c r="X391" s="17">
        <v>0</v>
      </c>
      <c r="Y391" s="17">
        <v>0</v>
      </c>
      <c r="Z391" s="17">
        <v>0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</row>
    <row r="392" spans="1:35" customFormat="1" hidden="1" outlineLevel="2" x14ac:dyDescent="0.35">
      <c r="A392" s="14" t="s">
        <v>555</v>
      </c>
      <c r="B392" s="74" t="s">
        <v>71</v>
      </c>
      <c r="C392" s="67">
        <v>0</v>
      </c>
      <c r="D392" s="16">
        <v>0</v>
      </c>
      <c r="E392" s="68"/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>
        <v>0</v>
      </c>
      <c r="P392" s="17">
        <v>0</v>
      </c>
      <c r="Q392" s="17">
        <v>0</v>
      </c>
      <c r="R392" s="17">
        <v>0</v>
      </c>
      <c r="S392" s="17">
        <v>0</v>
      </c>
      <c r="T392" s="17">
        <v>0</v>
      </c>
      <c r="U392" s="17">
        <v>0</v>
      </c>
      <c r="V392" s="17">
        <v>0</v>
      </c>
      <c r="W392" s="17">
        <v>0</v>
      </c>
      <c r="X392" s="17">
        <v>0</v>
      </c>
      <c r="Y392" s="17">
        <v>0</v>
      </c>
      <c r="Z392" s="17">
        <v>0</v>
      </c>
      <c r="AA392" s="17">
        <v>0</v>
      </c>
      <c r="AB392" s="17">
        <v>0</v>
      </c>
      <c r="AC392" s="17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</row>
    <row r="393" spans="1:35" customFormat="1" hidden="1" outlineLevel="2" x14ac:dyDescent="0.35">
      <c r="A393" s="14" t="s">
        <v>556</v>
      </c>
      <c r="B393" s="74" t="s">
        <v>72</v>
      </c>
      <c r="C393" s="67">
        <v>0</v>
      </c>
      <c r="D393" s="16">
        <v>0</v>
      </c>
      <c r="E393" s="68"/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  <c r="R393" s="17">
        <v>0</v>
      </c>
      <c r="S393" s="17">
        <v>0</v>
      </c>
      <c r="T393" s="17">
        <v>0</v>
      </c>
      <c r="U393" s="17">
        <v>0</v>
      </c>
      <c r="V393" s="17">
        <v>0</v>
      </c>
      <c r="W393" s="17">
        <v>0</v>
      </c>
      <c r="X393" s="17">
        <v>0</v>
      </c>
      <c r="Y393" s="17">
        <v>0</v>
      </c>
      <c r="Z393" s="17">
        <v>0</v>
      </c>
      <c r="AA393" s="17">
        <v>0</v>
      </c>
      <c r="AB393" s="17">
        <v>0</v>
      </c>
      <c r="AC393" s="17">
        <v>0</v>
      </c>
      <c r="AD393" s="17">
        <v>0</v>
      </c>
      <c r="AE393" s="17">
        <v>0</v>
      </c>
      <c r="AF393" s="17">
        <v>0</v>
      </c>
      <c r="AG393" s="17">
        <v>0</v>
      </c>
      <c r="AH393" s="17">
        <v>0</v>
      </c>
      <c r="AI393" s="17">
        <v>0</v>
      </c>
    </row>
    <row r="394" spans="1:35" customFormat="1" hidden="1" outlineLevel="2" x14ac:dyDescent="0.35">
      <c r="A394" s="14" t="s">
        <v>557</v>
      </c>
      <c r="B394" s="74" t="s">
        <v>73</v>
      </c>
      <c r="C394" s="67">
        <v>0</v>
      </c>
      <c r="D394" s="16">
        <v>0</v>
      </c>
      <c r="E394" s="68"/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0</v>
      </c>
      <c r="W394" s="17">
        <v>0</v>
      </c>
      <c r="X394" s="17">
        <v>0</v>
      </c>
      <c r="Y394" s="17">
        <v>0</v>
      </c>
      <c r="Z394" s="17">
        <v>0</v>
      </c>
      <c r="AA394" s="17">
        <v>0</v>
      </c>
      <c r="AB394" s="17">
        <v>0</v>
      </c>
      <c r="AC394" s="17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</row>
    <row r="395" spans="1:35" customFormat="1" hidden="1" outlineLevel="2" x14ac:dyDescent="0.35">
      <c r="A395" s="14" t="s">
        <v>558</v>
      </c>
      <c r="B395" s="74" t="s">
        <v>74</v>
      </c>
      <c r="C395" s="67">
        <v>0</v>
      </c>
      <c r="D395" s="16">
        <v>0</v>
      </c>
      <c r="E395" s="68"/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17">
        <v>0</v>
      </c>
      <c r="U395" s="17">
        <v>0</v>
      </c>
      <c r="V395" s="17">
        <v>0</v>
      </c>
      <c r="W395" s="17">
        <v>0</v>
      </c>
      <c r="X395" s="17">
        <v>0</v>
      </c>
      <c r="Y395" s="17">
        <v>0</v>
      </c>
      <c r="Z395" s="17">
        <v>0</v>
      </c>
      <c r="AA395" s="17">
        <v>0</v>
      </c>
      <c r="AB395" s="17">
        <v>0</v>
      </c>
      <c r="AC395" s="17">
        <v>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</row>
    <row r="396" spans="1:35" customFormat="1" hidden="1" outlineLevel="2" x14ac:dyDescent="0.35">
      <c r="A396" s="14" t="s">
        <v>559</v>
      </c>
      <c r="B396" s="74" t="s">
        <v>75</v>
      </c>
      <c r="C396" s="67">
        <v>0</v>
      </c>
      <c r="D396" s="16">
        <v>0</v>
      </c>
      <c r="E396" s="68"/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0</v>
      </c>
      <c r="R396" s="17">
        <v>0</v>
      </c>
      <c r="S396" s="17">
        <v>0</v>
      </c>
      <c r="T396" s="17">
        <v>0</v>
      </c>
      <c r="U396" s="17">
        <v>0</v>
      </c>
      <c r="V396" s="17">
        <v>0</v>
      </c>
      <c r="W396" s="17">
        <v>0</v>
      </c>
      <c r="X396" s="17">
        <v>0</v>
      </c>
      <c r="Y396" s="17">
        <v>0</v>
      </c>
      <c r="Z396" s="17">
        <v>0</v>
      </c>
      <c r="AA396" s="17">
        <v>0</v>
      </c>
      <c r="AB396" s="17">
        <v>0</v>
      </c>
      <c r="AC396" s="17">
        <v>0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>
        <v>0</v>
      </c>
    </row>
    <row r="397" spans="1:35" hidden="1" outlineLevel="2" x14ac:dyDescent="0.35">
      <c r="A397" s="14" t="s">
        <v>560</v>
      </c>
      <c r="B397" s="74" t="s">
        <v>76</v>
      </c>
      <c r="C397" s="67">
        <v>0</v>
      </c>
      <c r="D397" s="16">
        <v>0</v>
      </c>
      <c r="E397" s="68"/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0</v>
      </c>
      <c r="T397" s="17">
        <v>0</v>
      </c>
      <c r="U397" s="17">
        <v>0</v>
      </c>
      <c r="V397" s="17">
        <v>0</v>
      </c>
      <c r="W397" s="17">
        <v>0</v>
      </c>
      <c r="X397" s="17">
        <v>0</v>
      </c>
      <c r="Y397" s="17">
        <v>0</v>
      </c>
      <c r="Z397" s="17">
        <v>0</v>
      </c>
      <c r="AA397" s="17">
        <v>0</v>
      </c>
      <c r="AB397" s="17">
        <v>0</v>
      </c>
      <c r="AC397" s="17">
        <v>0</v>
      </c>
      <c r="AD397" s="17">
        <v>0</v>
      </c>
      <c r="AE397" s="17">
        <v>0</v>
      </c>
      <c r="AF397" s="17">
        <v>0</v>
      </c>
      <c r="AG397" s="17">
        <v>0</v>
      </c>
      <c r="AH397" s="17">
        <v>0</v>
      </c>
      <c r="AI397" s="17">
        <v>0</v>
      </c>
    </row>
    <row r="398" spans="1:35" hidden="1" outlineLevel="2" x14ac:dyDescent="0.35">
      <c r="A398" s="14" t="s">
        <v>561</v>
      </c>
      <c r="B398" s="74" t="s">
        <v>77</v>
      </c>
      <c r="C398" s="67">
        <v>0</v>
      </c>
      <c r="D398" s="16">
        <v>0</v>
      </c>
      <c r="E398" s="68"/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  <c r="N398" s="17">
        <v>0</v>
      </c>
      <c r="O398" s="17">
        <v>0</v>
      </c>
      <c r="P398" s="17">
        <v>0</v>
      </c>
      <c r="Q398" s="17">
        <v>0</v>
      </c>
      <c r="R398" s="17">
        <v>0</v>
      </c>
      <c r="S398" s="17">
        <v>0</v>
      </c>
      <c r="T398" s="17">
        <v>0</v>
      </c>
      <c r="U398" s="17">
        <v>0</v>
      </c>
      <c r="V398" s="17">
        <v>0</v>
      </c>
      <c r="W398" s="17">
        <v>0</v>
      </c>
      <c r="X398" s="17">
        <v>0</v>
      </c>
      <c r="Y398" s="17">
        <v>0</v>
      </c>
      <c r="Z398" s="17">
        <v>0</v>
      </c>
      <c r="AA398" s="17">
        <v>0</v>
      </c>
      <c r="AB398" s="17">
        <v>0</v>
      </c>
      <c r="AC398" s="17">
        <v>0</v>
      </c>
      <c r="AD398" s="17">
        <v>0</v>
      </c>
      <c r="AE398" s="17">
        <v>0</v>
      </c>
      <c r="AF398" s="17">
        <v>0</v>
      </c>
      <c r="AG398" s="17">
        <v>0</v>
      </c>
      <c r="AH398" s="17">
        <v>0</v>
      </c>
      <c r="AI398" s="17">
        <v>0</v>
      </c>
    </row>
    <row r="399" spans="1:35" hidden="1" outlineLevel="2" x14ac:dyDescent="0.35">
      <c r="A399" s="14" t="s">
        <v>562</v>
      </c>
      <c r="B399" s="74" t="s">
        <v>78</v>
      </c>
      <c r="C399" s="67">
        <v>0</v>
      </c>
      <c r="D399" s="16">
        <v>0</v>
      </c>
      <c r="E399" s="68"/>
      <c r="F399" s="17">
        <v>0</v>
      </c>
      <c r="G399" s="17">
        <v>0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0</v>
      </c>
      <c r="R399" s="17">
        <v>0</v>
      </c>
      <c r="S399" s="17">
        <v>0</v>
      </c>
      <c r="T399" s="17">
        <v>0</v>
      </c>
      <c r="U399" s="17">
        <v>0</v>
      </c>
      <c r="V399" s="17">
        <v>0</v>
      </c>
      <c r="W399" s="17">
        <v>0</v>
      </c>
      <c r="X399" s="17">
        <v>0</v>
      </c>
      <c r="Y399" s="17">
        <v>0</v>
      </c>
      <c r="Z399" s="17">
        <v>0</v>
      </c>
      <c r="AA399" s="17">
        <v>0</v>
      </c>
      <c r="AB399" s="17">
        <v>0</v>
      </c>
      <c r="AC399" s="17">
        <v>0</v>
      </c>
      <c r="AD399" s="17">
        <v>0</v>
      </c>
      <c r="AE399" s="17">
        <v>0</v>
      </c>
      <c r="AF399" s="17">
        <v>0</v>
      </c>
      <c r="AG399" s="17">
        <v>0</v>
      </c>
      <c r="AH399" s="17">
        <v>0</v>
      </c>
      <c r="AI399" s="17">
        <v>0</v>
      </c>
    </row>
    <row r="400" spans="1:35" hidden="1" outlineLevel="2" x14ac:dyDescent="0.35">
      <c r="A400" s="14" t="s">
        <v>563</v>
      </c>
      <c r="B400" s="74" t="s">
        <v>79</v>
      </c>
      <c r="C400" s="67">
        <v>0</v>
      </c>
      <c r="D400" s="16">
        <v>0</v>
      </c>
      <c r="E400" s="68"/>
      <c r="F400" s="17">
        <v>0</v>
      </c>
      <c r="G400" s="17">
        <v>0</v>
      </c>
      <c r="H400" s="17">
        <v>0</v>
      </c>
      <c r="I400" s="17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17">
        <v>0</v>
      </c>
      <c r="R400" s="17">
        <v>0</v>
      </c>
      <c r="S400" s="17">
        <v>0</v>
      </c>
      <c r="T400" s="17">
        <v>0</v>
      </c>
      <c r="U400" s="17">
        <v>0</v>
      </c>
      <c r="V400" s="17">
        <v>0</v>
      </c>
      <c r="W400" s="17">
        <v>0</v>
      </c>
      <c r="X400" s="17">
        <v>0</v>
      </c>
      <c r="Y400" s="17">
        <v>0</v>
      </c>
      <c r="Z400" s="17">
        <v>0</v>
      </c>
      <c r="AA400" s="17">
        <v>0</v>
      </c>
      <c r="AB400" s="17">
        <v>0</v>
      </c>
      <c r="AC400" s="17">
        <v>0</v>
      </c>
      <c r="AD400" s="17">
        <v>0</v>
      </c>
      <c r="AE400" s="17">
        <v>0</v>
      </c>
      <c r="AF400" s="17">
        <v>0</v>
      </c>
      <c r="AG400" s="17">
        <v>0</v>
      </c>
      <c r="AH400" s="17">
        <v>0</v>
      </c>
      <c r="AI400" s="17">
        <v>0</v>
      </c>
    </row>
    <row r="401" spans="1:41" hidden="1" outlineLevel="2" x14ac:dyDescent="0.35">
      <c r="A401" s="14" t="s">
        <v>564</v>
      </c>
      <c r="B401" s="74" t="s">
        <v>80</v>
      </c>
      <c r="C401" s="67">
        <v>0</v>
      </c>
      <c r="D401" s="16">
        <v>0</v>
      </c>
      <c r="E401" s="68"/>
      <c r="F401" s="17">
        <v>0</v>
      </c>
      <c r="G401" s="17">
        <v>0</v>
      </c>
      <c r="H401" s="17">
        <v>0</v>
      </c>
      <c r="I401" s="17">
        <v>0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  <c r="P401" s="17">
        <v>0</v>
      </c>
      <c r="Q401" s="17">
        <v>0</v>
      </c>
      <c r="R401" s="17">
        <v>0</v>
      </c>
      <c r="S401" s="17">
        <v>0</v>
      </c>
      <c r="T401" s="17">
        <v>0</v>
      </c>
      <c r="U401" s="17">
        <v>0</v>
      </c>
      <c r="V401" s="17">
        <v>0</v>
      </c>
      <c r="W401" s="17">
        <v>0</v>
      </c>
      <c r="X401" s="17">
        <v>0</v>
      </c>
      <c r="Y401" s="17">
        <v>0</v>
      </c>
      <c r="Z401" s="17">
        <v>0</v>
      </c>
      <c r="AA401" s="17">
        <v>0</v>
      </c>
      <c r="AB401" s="17">
        <v>0</v>
      </c>
      <c r="AC401" s="17">
        <v>0</v>
      </c>
      <c r="AD401" s="17">
        <v>0</v>
      </c>
      <c r="AE401" s="17">
        <v>0</v>
      </c>
      <c r="AF401" s="17">
        <v>0</v>
      </c>
      <c r="AG401" s="17">
        <v>0</v>
      </c>
      <c r="AH401" s="17">
        <v>0</v>
      </c>
      <c r="AI401" s="17">
        <v>0</v>
      </c>
    </row>
    <row r="402" spans="1:41" hidden="1" outlineLevel="2" x14ac:dyDescent="0.35">
      <c r="A402" s="14" t="s">
        <v>565</v>
      </c>
      <c r="B402" s="74" t="s">
        <v>81</v>
      </c>
      <c r="C402" s="67">
        <v>0</v>
      </c>
      <c r="D402" s="16">
        <v>0</v>
      </c>
      <c r="E402" s="68"/>
      <c r="F402" s="17">
        <v>0</v>
      </c>
      <c r="G402" s="17">
        <v>0</v>
      </c>
      <c r="H402" s="17">
        <v>0</v>
      </c>
      <c r="I402" s="17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7">
        <v>0</v>
      </c>
      <c r="R402" s="17">
        <v>0</v>
      </c>
      <c r="S402" s="17">
        <v>0</v>
      </c>
      <c r="T402" s="17">
        <v>0</v>
      </c>
      <c r="U402" s="17">
        <v>0</v>
      </c>
      <c r="V402" s="17">
        <v>0</v>
      </c>
      <c r="W402" s="17">
        <v>0</v>
      </c>
      <c r="X402" s="17">
        <v>0</v>
      </c>
      <c r="Y402" s="17">
        <v>0</v>
      </c>
      <c r="Z402" s="17">
        <v>0</v>
      </c>
      <c r="AA402" s="17">
        <v>0</v>
      </c>
      <c r="AB402" s="17">
        <v>0</v>
      </c>
      <c r="AC402" s="17">
        <v>0</v>
      </c>
      <c r="AD402" s="17">
        <v>0</v>
      </c>
      <c r="AE402" s="17">
        <v>0</v>
      </c>
      <c r="AF402" s="17">
        <v>0</v>
      </c>
      <c r="AG402" s="17">
        <v>0</v>
      </c>
      <c r="AH402" s="17">
        <v>0</v>
      </c>
      <c r="AI402" s="17">
        <v>0</v>
      </c>
    </row>
    <row r="403" spans="1:41" s="46" customFormat="1" ht="12.75" hidden="1" customHeight="1" outlineLevel="1" collapsed="1" x14ac:dyDescent="0.35">
      <c r="A403" s="18" t="s">
        <v>566</v>
      </c>
      <c r="B403" s="72" t="s">
        <v>99</v>
      </c>
      <c r="C403" s="75">
        <v>1</v>
      </c>
      <c r="D403" s="20">
        <v>8705918.7793481387</v>
      </c>
      <c r="E403" s="58"/>
      <c r="F403" s="20">
        <v>0</v>
      </c>
      <c r="G403" s="20">
        <v>0</v>
      </c>
      <c r="H403" s="20">
        <v>0</v>
      </c>
      <c r="I403" s="20">
        <v>0</v>
      </c>
      <c r="J403" s="20">
        <v>0</v>
      </c>
      <c r="K403" s="20">
        <v>8705918.7793481387</v>
      </c>
      <c r="L403" s="20">
        <v>0</v>
      </c>
      <c r="M403" s="20">
        <v>0</v>
      </c>
      <c r="N403" s="20">
        <v>0</v>
      </c>
      <c r="O403" s="20">
        <v>0</v>
      </c>
      <c r="P403" s="20">
        <v>0</v>
      </c>
      <c r="Q403" s="20">
        <v>0</v>
      </c>
      <c r="R403" s="20">
        <v>0</v>
      </c>
      <c r="S403" s="20">
        <v>0</v>
      </c>
      <c r="T403" s="20">
        <v>0</v>
      </c>
      <c r="U403" s="20">
        <v>0</v>
      </c>
      <c r="V403" s="20">
        <v>0</v>
      </c>
      <c r="W403" s="20">
        <v>0</v>
      </c>
      <c r="X403" s="20">
        <v>0</v>
      </c>
      <c r="Y403" s="20">
        <v>0</v>
      </c>
      <c r="Z403" s="20">
        <v>0</v>
      </c>
      <c r="AA403" s="20">
        <v>0</v>
      </c>
      <c r="AB403" s="20">
        <v>0</v>
      </c>
      <c r="AC403" s="20">
        <v>0</v>
      </c>
      <c r="AD403" s="20">
        <v>0</v>
      </c>
      <c r="AE403" s="20">
        <v>0</v>
      </c>
      <c r="AF403" s="20">
        <v>0</v>
      </c>
      <c r="AG403" s="20">
        <v>0</v>
      </c>
      <c r="AH403" s="20">
        <v>0</v>
      </c>
      <c r="AI403" s="20">
        <v>0</v>
      </c>
      <c r="AJ403"/>
      <c r="AK403"/>
      <c r="AL403"/>
      <c r="AM403"/>
      <c r="AN403"/>
      <c r="AO403"/>
    </row>
    <row r="404" spans="1:41" hidden="1" outlineLevel="2" x14ac:dyDescent="0.35">
      <c r="A404" s="14" t="s">
        <v>567</v>
      </c>
      <c r="B404" s="74" t="s">
        <v>52</v>
      </c>
      <c r="C404" s="67">
        <v>0</v>
      </c>
      <c r="D404" s="16">
        <v>0</v>
      </c>
      <c r="E404" s="68"/>
      <c r="F404" s="17">
        <v>0</v>
      </c>
      <c r="G404" s="17">
        <v>0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0</v>
      </c>
      <c r="R404" s="17">
        <v>0</v>
      </c>
      <c r="S404" s="17">
        <v>0</v>
      </c>
      <c r="T404" s="17">
        <v>0</v>
      </c>
      <c r="U404" s="17">
        <v>0</v>
      </c>
      <c r="V404" s="17">
        <v>0</v>
      </c>
      <c r="W404" s="17">
        <v>0</v>
      </c>
      <c r="X404" s="17">
        <v>0</v>
      </c>
      <c r="Y404" s="17">
        <v>0</v>
      </c>
      <c r="Z404" s="17">
        <v>0</v>
      </c>
      <c r="AA404" s="17">
        <v>0</v>
      </c>
      <c r="AB404" s="17">
        <v>0</v>
      </c>
      <c r="AC404" s="17">
        <v>0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>
        <v>0</v>
      </c>
    </row>
    <row r="405" spans="1:41" hidden="1" outlineLevel="2" x14ac:dyDescent="0.35">
      <c r="A405" s="14" t="s">
        <v>568</v>
      </c>
      <c r="B405" s="74" t="s">
        <v>53</v>
      </c>
      <c r="C405" s="67">
        <v>0</v>
      </c>
      <c r="D405" s="16">
        <v>0</v>
      </c>
      <c r="E405" s="68"/>
      <c r="F405" s="17">
        <v>0</v>
      </c>
      <c r="G405" s="17">
        <v>0</v>
      </c>
      <c r="H405" s="17">
        <v>0</v>
      </c>
      <c r="I405" s="17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7">
        <v>0</v>
      </c>
      <c r="R405" s="17">
        <v>0</v>
      </c>
      <c r="S405" s="17">
        <v>0</v>
      </c>
      <c r="T405" s="17">
        <v>0</v>
      </c>
      <c r="U405" s="17">
        <v>0</v>
      </c>
      <c r="V405" s="17">
        <v>0</v>
      </c>
      <c r="W405" s="17">
        <v>0</v>
      </c>
      <c r="X405" s="17">
        <v>0</v>
      </c>
      <c r="Y405" s="17">
        <v>0</v>
      </c>
      <c r="Z405" s="17">
        <v>0</v>
      </c>
      <c r="AA405" s="17">
        <v>0</v>
      </c>
      <c r="AB405" s="17">
        <v>0</v>
      </c>
      <c r="AC405" s="17">
        <v>0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</row>
    <row r="406" spans="1:41" hidden="1" outlineLevel="2" x14ac:dyDescent="0.35">
      <c r="A406" s="14" t="s">
        <v>569</v>
      </c>
      <c r="B406" s="74" t="s">
        <v>54</v>
      </c>
      <c r="C406" s="67">
        <v>0</v>
      </c>
      <c r="D406" s="16">
        <v>0</v>
      </c>
      <c r="E406" s="68"/>
      <c r="F406" s="17">
        <v>0</v>
      </c>
      <c r="G406" s="17"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17">
        <v>0</v>
      </c>
      <c r="W406" s="17">
        <v>0</v>
      </c>
      <c r="X406" s="17">
        <v>0</v>
      </c>
      <c r="Y406" s="17">
        <v>0</v>
      </c>
      <c r="Z406" s="17">
        <v>0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</row>
    <row r="407" spans="1:41" hidden="1" outlineLevel="2" x14ac:dyDescent="0.35">
      <c r="A407" s="14" t="s">
        <v>570</v>
      </c>
      <c r="B407" s="74" t="s">
        <v>55</v>
      </c>
      <c r="C407" s="67">
        <v>0</v>
      </c>
      <c r="D407" s="16">
        <v>0</v>
      </c>
      <c r="E407" s="68"/>
      <c r="F407" s="17">
        <v>0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0</v>
      </c>
      <c r="T407" s="17">
        <v>0</v>
      </c>
      <c r="U407" s="17">
        <v>0</v>
      </c>
      <c r="V407" s="17">
        <v>0</v>
      </c>
      <c r="W407" s="17">
        <v>0</v>
      </c>
      <c r="X407" s="17">
        <v>0</v>
      </c>
      <c r="Y407" s="17">
        <v>0</v>
      </c>
      <c r="Z407" s="17">
        <v>0</v>
      </c>
      <c r="AA407" s="17">
        <v>0</v>
      </c>
      <c r="AB407" s="17">
        <v>0</v>
      </c>
      <c r="AC407" s="17">
        <v>0</v>
      </c>
      <c r="AD407" s="17">
        <v>0</v>
      </c>
      <c r="AE407" s="17">
        <v>0</v>
      </c>
      <c r="AF407" s="17">
        <v>0</v>
      </c>
      <c r="AG407" s="17">
        <v>0</v>
      </c>
      <c r="AH407" s="17">
        <v>0</v>
      </c>
      <c r="AI407" s="17">
        <v>0</v>
      </c>
    </row>
    <row r="408" spans="1:41" hidden="1" outlineLevel="2" x14ac:dyDescent="0.35">
      <c r="A408" s="14" t="s">
        <v>571</v>
      </c>
      <c r="B408" s="74" t="s">
        <v>56</v>
      </c>
      <c r="C408" s="67">
        <v>0</v>
      </c>
      <c r="D408" s="16">
        <v>0</v>
      </c>
      <c r="E408" s="68"/>
      <c r="F408" s="17">
        <v>0</v>
      </c>
      <c r="G408" s="17">
        <v>0</v>
      </c>
      <c r="H408" s="17">
        <v>0</v>
      </c>
      <c r="I408" s="17">
        <v>0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17">
        <v>0</v>
      </c>
      <c r="Q408" s="17">
        <v>0</v>
      </c>
      <c r="R408" s="17">
        <v>0</v>
      </c>
      <c r="S408" s="17">
        <v>0</v>
      </c>
      <c r="T408" s="17">
        <v>0</v>
      </c>
      <c r="U408" s="17">
        <v>0</v>
      </c>
      <c r="V408" s="17">
        <v>0</v>
      </c>
      <c r="W408" s="17">
        <v>0</v>
      </c>
      <c r="X408" s="17">
        <v>0</v>
      </c>
      <c r="Y408" s="17">
        <v>0</v>
      </c>
      <c r="Z408" s="17">
        <v>0</v>
      </c>
      <c r="AA408" s="17">
        <v>0</v>
      </c>
      <c r="AB408" s="17">
        <v>0</v>
      </c>
      <c r="AC408" s="17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</row>
    <row r="409" spans="1:41" hidden="1" outlineLevel="2" x14ac:dyDescent="0.35">
      <c r="A409" s="14" t="s">
        <v>572</v>
      </c>
      <c r="B409" s="74" t="s">
        <v>57</v>
      </c>
      <c r="C409" s="67">
        <v>0</v>
      </c>
      <c r="D409" s="16">
        <v>0</v>
      </c>
      <c r="E409" s="68"/>
      <c r="F409" s="17">
        <v>0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0</v>
      </c>
      <c r="R409" s="17">
        <v>0</v>
      </c>
      <c r="S409" s="17">
        <v>0</v>
      </c>
      <c r="T409" s="17">
        <v>0</v>
      </c>
      <c r="U409" s="17">
        <v>0</v>
      </c>
      <c r="V409" s="17">
        <v>0</v>
      </c>
      <c r="W409" s="17">
        <v>0</v>
      </c>
      <c r="X409" s="17">
        <v>0</v>
      </c>
      <c r="Y409" s="17">
        <v>0</v>
      </c>
      <c r="Z409" s="17">
        <v>0</v>
      </c>
      <c r="AA409" s="17">
        <v>0</v>
      </c>
      <c r="AB409" s="17">
        <v>0</v>
      </c>
      <c r="AC409" s="17">
        <v>0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</row>
    <row r="410" spans="1:41" hidden="1" outlineLevel="2" x14ac:dyDescent="0.35">
      <c r="A410" s="14" t="s">
        <v>573</v>
      </c>
      <c r="B410" s="74" t="s">
        <v>58</v>
      </c>
      <c r="C410" s="67">
        <v>0</v>
      </c>
      <c r="D410" s="16">
        <v>0</v>
      </c>
      <c r="E410" s="68"/>
      <c r="F410" s="17">
        <v>0</v>
      </c>
      <c r="G410" s="17">
        <v>0</v>
      </c>
      <c r="H410" s="17">
        <v>0</v>
      </c>
      <c r="I410" s="17">
        <v>0</v>
      </c>
      <c r="J410" s="17">
        <v>0</v>
      </c>
      <c r="K410" s="17">
        <v>0</v>
      </c>
      <c r="L410" s="17">
        <v>0</v>
      </c>
      <c r="M410" s="17">
        <v>0</v>
      </c>
      <c r="N410" s="17">
        <v>0</v>
      </c>
      <c r="O410" s="17">
        <v>0</v>
      </c>
      <c r="P410" s="17">
        <v>0</v>
      </c>
      <c r="Q410" s="17">
        <v>0</v>
      </c>
      <c r="R410" s="17">
        <v>0</v>
      </c>
      <c r="S410" s="17">
        <v>0</v>
      </c>
      <c r="T410" s="17">
        <v>0</v>
      </c>
      <c r="U410" s="17">
        <v>0</v>
      </c>
      <c r="V410" s="17">
        <v>0</v>
      </c>
      <c r="W410" s="17">
        <v>0</v>
      </c>
      <c r="X410" s="17">
        <v>0</v>
      </c>
      <c r="Y410" s="17">
        <v>0</v>
      </c>
      <c r="Z410" s="17">
        <v>0</v>
      </c>
      <c r="AA410" s="17">
        <v>0</v>
      </c>
      <c r="AB410" s="17">
        <v>0</v>
      </c>
      <c r="AC410" s="17">
        <v>0</v>
      </c>
      <c r="AD410" s="17">
        <v>0</v>
      </c>
      <c r="AE410" s="17">
        <v>0</v>
      </c>
      <c r="AF410" s="17">
        <v>0</v>
      </c>
      <c r="AG410" s="17">
        <v>0</v>
      </c>
      <c r="AH410" s="17">
        <v>0</v>
      </c>
      <c r="AI410" s="17">
        <v>0</v>
      </c>
    </row>
    <row r="411" spans="1:41" hidden="1" outlineLevel="2" x14ac:dyDescent="0.35">
      <c r="A411" s="14" t="s">
        <v>574</v>
      </c>
      <c r="B411" s="74" t="s">
        <v>59</v>
      </c>
      <c r="C411" s="67">
        <v>0</v>
      </c>
      <c r="D411" s="16">
        <v>0</v>
      </c>
      <c r="E411" s="68"/>
      <c r="F411" s="17">
        <v>0</v>
      </c>
      <c r="G411" s="17">
        <v>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0</v>
      </c>
      <c r="R411" s="17">
        <v>0</v>
      </c>
      <c r="S411" s="17">
        <v>0</v>
      </c>
      <c r="T411" s="17">
        <v>0</v>
      </c>
      <c r="U411" s="17">
        <v>0</v>
      </c>
      <c r="V411" s="17">
        <v>0</v>
      </c>
      <c r="W411" s="17">
        <v>0</v>
      </c>
      <c r="X411" s="17">
        <v>0</v>
      </c>
      <c r="Y411" s="17">
        <v>0</v>
      </c>
      <c r="Z411" s="17">
        <v>0</v>
      </c>
      <c r="AA411" s="17">
        <v>0</v>
      </c>
      <c r="AB411" s="17">
        <v>0</v>
      </c>
      <c r="AC411" s="17">
        <v>0</v>
      </c>
      <c r="AD411" s="17">
        <v>0</v>
      </c>
      <c r="AE411" s="17">
        <v>0</v>
      </c>
      <c r="AF411" s="17">
        <v>0</v>
      </c>
      <c r="AG411" s="17">
        <v>0</v>
      </c>
      <c r="AH411" s="17">
        <v>0</v>
      </c>
      <c r="AI411" s="17">
        <v>0</v>
      </c>
    </row>
    <row r="412" spans="1:41" hidden="1" outlineLevel="2" x14ac:dyDescent="0.35">
      <c r="A412" s="14" t="s">
        <v>575</v>
      </c>
      <c r="B412" s="74" t="s">
        <v>60</v>
      </c>
      <c r="C412" s="67">
        <v>0</v>
      </c>
      <c r="D412" s="16">
        <v>0</v>
      </c>
      <c r="E412" s="68"/>
      <c r="F412" s="17">
        <v>0</v>
      </c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v>0</v>
      </c>
      <c r="T412" s="17">
        <v>0</v>
      </c>
      <c r="U412" s="17">
        <v>0</v>
      </c>
      <c r="V412" s="17">
        <v>0</v>
      </c>
      <c r="W412" s="17">
        <v>0</v>
      </c>
      <c r="X412" s="17">
        <v>0</v>
      </c>
      <c r="Y412" s="17">
        <v>0</v>
      </c>
      <c r="Z412" s="17">
        <v>0</v>
      </c>
      <c r="AA412" s="17">
        <v>0</v>
      </c>
      <c r="AB412" s="17">
        <v>0</v>
      </c>
      <c r="AC412" s="17">
        <v>0</v>
      </c>
      <c r="AD412" s="17">
        <v>0</v>
      </c>
      <c r="AE412" s="17">
        <v>0</v>
      </c>
      <c r="AF412" s="17">
        <v>0</v>
      </c>
      <c r="AG412" s="17">
        <v>0</v>
      </c>
      <c r="AH412" s="17">
        <v>0</v>
      </c>
      <c r="AI412" s="17">
        <v>0</v>
      </c>
    </row>
    <row r="413" spans="1:41" customFormat="1" hidden="1" outlineLevel="2" x14ac:dyDescent="0.35">
      <c r="A413" s="14" t="s">
        <v>576</v>
      </c>
      <c r="B413" s="74" t="s">
        <v>61</v>
      </c>
      <c r="C413" s="67">
        <v>0</v>
      </c>
      <c r="D413" s="16">
        <v>0</v>
      </c>
      <c r="E413" s="68"/>
      <c r="F413" s="17">
        <v>0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0</v>
      </c>
      <c r="R413" s="17">
        <v>0</v>
      </c>
      <c r="S413" s="17">
        <v>0</v>
      </c>
      <c r="T413" s="17">
        <v>0</v>
      </c>
      <c r="U413" s="17">
        <v>0</v>
      </c>
      <c r="V413" s="17">
        <v>0</v>
      </c>
      <c r="W413" s="17">
        <v>0</v>
      </c>
      <c r="X413" s="17">
        <v>0</v>
      </c>
      <c r="Y413" s="17">
        <v>0</v>
      </c>
      <c r="Z413" s="17">
        <v>0</v>
      </c>
      <c r="AA413" s="17">
        <v>0</v>
      </c>
      <c r="AB413" s="17">
        <v>0</v>
      </c>
      <c r="AC413" s="17">
        <v>0</v>
      </c>
      <c r="AD413" s="17">
        <v>0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</row>
    <row r="414" spans="1:41" customFormat="1" hidden="1" outlineLevel="2" x14ac:dyDescent="0.35">
      <c r="A414" s="14" t="s">
        <v>577</v>
      </c>
      <c r="B414" s="74" t="s">
        <v>62</v>
      </c>
      <c r="C414" s="67">
        <v>0</v>
      </c>
      <c r="D414" s="16">
        <v>0</v>
      </c>
      <c r="E414" s="68"/>
      <c r="F414" s="17">
        <v>0</v>
      </c>
      <c r="G414" s="17">
        <v>0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7">
        <v>0</v>
      </c>
      <c r="R414" s="17">
        <v>0</v>
      </c>
      <c r="S414" s="17">
        <v>0</v>
      </c>
      <c r="T414" s="17">
        <v>0</v>
      </c>
      <c r="U414" s="17">
        <v>0</v>
      </c>
      <c r="V414" s="17">
        <v>0</v>
      </c>
      <c r="W414" s="17">
        <v>0</v>
      </c>
      <c r="X414" s="17">
        <v>0</v>
      </c>
      <c r="Y414" s="17">
        <v>0</v>
      </c>
      <c r="Z414" s="17">
        <v>0</v>
      </c>
      <c r="AA414" s="17">
        <v>0</v>
      </c>
      <c r="AB414" s="17">
        <v>0</v>
      </c>
      <c r="AC414" s="17">
        <v>0</v>
      </c>
      <c r="AD414" s="17">
        <v>0</v>
      </c>
      <c r="AE414" s="17">
        <v>0</v>
      </c>
      <c r="AF414" s="17">
        <v>0</v>
      </c>
      <c r="AG414" s="17">
        <v>0</v>
      </c>
      <c r="AH414" s="17">
        <v>0</v>
      </c>
      <c r="AI414" s="17">
        <v>0</v>
      </c>
    </row>
    <row r="415" spans="1:41" customFormat="1" hidden="1" outlineLevel="2" x14ac:dyDescent="0.35">
      <c r="A415" s="14" t="s">
        <v>578</v>
      </c>
      <c r="B415" s="74" t="s">
        <v>63</v>
      </c>
      <c r="C415" s="67">
        <v>0</v>
      </c>
      <c r="D415" s="16">
        <v>0</v>
      </c>
      <c r="E415" s="68"/>
      <c r="F415" s="17">
        <v>0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0</v>
      </c>
      <c r="R415" s="17">
        <v>0</v>
      </c>
      <c r="S415" s="17">
        <v>0</v>
      </c>
      <c r="T415" s="17">
        <v>0</v>
      </c>
      <c r="U415" s="17">
        <v>0</v>
      </c>
      <c r="V415" s="17">
        <v>0</v>
      </c>
      <c r="W415" s="17">
        <v>0</v>
      </c>
      <c r="X415" s="17">
        <v>0</v>
      </c>
      <c r="Y415" s="17">
        <v>0</v>
      </c>
      <c r="Z415" s="17">
        <v>0</v>
      </c>
      <c r="AA415" s="17">
        <v>0</v>
      </c>
      <c r="AB415" s="17">
        <v>0</v>
      </c>
      <c r="AC415" s="17">
        <v>0</v>
      </c>
      <c r="AD415" s="17">
        <v>0</v>
      </c>
      <c r="AE415" s="17">
        <v>0</v>
      </c>
      <c r="AF415" s="17">
        <v>0</v>
      </c>
      <c r="AG415" s="17">
        <v>0</v>
      </c>
      <c r="AH415" s="17">
        <v>0</v>
      </c>
      <c r="AI415" s="17">
        <v>0</v>
      </c>
    </row>
    <row r="416" spans="1:41" customFormat="1" hidden="1" outlineLevel="2" x14ac:dyDescent="0.35">
      <c r="A416" s="14" t="s">
        <v>579</v>
      </c>
      <c r="B416" s="74" t="s">
        <v>64</v>
      </c>
      <c r="C416" s="67">
        <v>0</v>
      </c>
      <c r="D416" s="16">
        <v>0</v>
      </c>
      <c r="E416" s="68"/>
      <c r="F416" s="17">
        <v>0</v>
      </c>
      <c r="G416" s="17">
        <v>0</v>
      </c>
      <c r="H416" s="17">
        <v>0</v>
      </c>
      <c r="I416" s="17">
        <v>0</v>
      </c>
      <c r="J416" s="17">
        <v>0</v>
      </c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17">
        <v>0</v>
      </c>
      <c r="Q416" s="17">
        <v>0</v>
      </c>
      <c r="R416" s="17">
        <v>0</v>
      </c>
      <c r="S416" s="17">
        <v>0</v>
      </c>
      <c r="T416" s="17">
        <v>0</v>
      </c>
      <c r="U416" s="17">
        <v>0</v>
      </c>
      <c r="V416" s="17">
        <v>0</v>
      </c>
      <c r="W416" s="17">
        <v>0</v>
      </c>
      <c r="X416" s="17">
        <v>0</v>
      </c>
      <c r="Y416" s="17">
        <v>0</v>
      </c>
      <c r="Z416" s="17">
        <v>0</v>
      </c>
      <c r="AA416" s="17">
        <v>0</v>
      </c>
      <c r="AB416" s="17">
        <v>0</v>
      </c>
      <c r="AC416" s="17">
        <v>0</v>
      </c>
      <c r="AD416" s="17">
        <v>0</v>
      </c>
      <c r="AE416" s="17">
        <v>0</v>
      </c>
      <c r="AF416" s="17">
        <v>0</v>
      </c>
      <c r="AG416" s="17">
        <v>0</v>
      </c>
      <c r="AH416" s="17">
        <v>0</v>
      </c>
      <c r="AI416" s="17">
        <v>0</v>
      </c>
    </row>
    <row r="417" spans="1:35" customFormat="1" hidden="1" outlineLevel="2" x14ac:dyDescent="0.35">
      <c r="A417" s="14" t="s">
        <v>580</v>
      </c>
      <c r="B417" s="74" t="s">
        <v>65</v>
      </c>
      <c r="C417" s="67">
        <v>0</v>
      </c>
      <c r="D417" s="16">
        <v>0</v>
      </c>
      <c r="E417" s="68"/>
      <c r="F417" s="17">
        <v>0</v>
      </c>
      <c r="G417" s="17">
        <v>0</v>
      </c>
      <c r="H417" s="17">
        <v>0</v>
      </c>
      <c r="I417" s="17">
        <v>0</v>
      </c>
      <c r="J417" s="17">
        <v>0</v>
      </c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17">
        <v>0</v>
      </c>
      <c r="Q417" s="17">
        <v>0</v>
      </c>
      <c r="R417" s="17">
        <v>0</v>
      </c>
      <c r="S417" s="17">
        <v>0</v>
      </c>
      <c r="T417" s="17">
        <v>0</v>
      </c>
      <c r="U417" s="17">
        <v>0</v>
      </c>
      <c r="V417" s="17">
        <v>0</v>
      </c>
      <c r="W417" s="17">
        <v>0</v>
      </c>
      <c r="X417" s="17">
        <v>0</v>
      </c>
      <c r="Y417" s="17">
        <v>0</v>
      </c>
      <c r="Z417" s="17">
        <v>0</v>
      </c>
      <c r="AA417" s="17">
        <v>0</v>
      </c>
      <c r="AB417" s="17">
        <v>0</v>
      </c>
      <c r="AC417" s="17">
        <v>0</v>
      </c>
      <c r="AD417" s="17">
        <v>0</v>
      </c>
      <c r="AE417" s="17">
        <v>0</v>
      </c>
      <c r="AF417" s="17">
        <v>0</v>
      </c>
      <c r="AG417" s="17">
        <v>0</v>
      </c>
      <c r="AH417" s="17">
        <v>0</v>
      </c>
      <c r="AI417" s="17">
        <v>0</v>
      </c>
    </row>
    <row r="418" spans="1:35" customFormat="1" hidden="1" outlineLevel="2" x14ac:dyDescent="0.35">
      <c r="A418" s="14" t="s">
        <v>581</v>
      </c>
      <c r="B418" s="74" t="s">
        <v>66</v>
      </c>
      <c r="C418" s="67">
        <v>0</v>
      </c>
      <c r="D418" s="16">
        <v>0</v>
      </c>
      <c r="E418" s="68"/>
      <c r="F418" s="17">
        <v>0</v>
      </c>
      <c r="G418" s="17">
        <v>0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0</v>
      </c>
      <c r="R418" s="17">
        <v>0</v>
      </c>
      <c r="S418" s="17">
        <v>0</v>
      </c>
      <c r="T418" s="17">
        <v>0</v>
      </c>
      <c r="U418" s="17">
        <v>0</v>
      </c>
      <c r="V418" s="17">
        <v>0</v>
      </c>
      <c r="W418" s="17">
        <v>0</v>
      </c>
      <c r="X418" s="17">
        <v>0</v>
      </c>
      <c r="Y418" s="17">
        <v>0</v>
      </c>
      <c r="Z418" s="17">
        <v>0</v>
      </c>
      <c r="AA418" s="17">
        <v>0</v>
      </c>
      <c r="AB418" s="17">
        <v>0</v>
      </c>
      <c r="AC418" s="17">
        <v>0</v>
      </c>
      <c r="AD418" s="17">
        <v>0</v>
      </c>
      <c r="AE418" s="17">
        <v>0</v>
      </c>
      <c r="AF418" s="17">
        <v>0</v>
      </c>
      <c r="AG418" s="17">
        <v>0</v>
      </c>
      <c r="AH418" s="17">
        <v>0</v>
      </c>
      <c r="AI418" s="17">
        <v>0</v>
      </c>
    </row>
    <row r="419" spans="1:35" customFormat="1" hidden="1" outlineLevel="2" x14ac:dyDescent="0.35">
      <c r="A419" s="14" t="s">
        <v>582</v>
      </c>
      <c r="B419" s="74" t="s">
        <v>67</v>
      </c>
      <c r="C419" s="67">
        <v>0</v>
      </c>
      <c r="D419" s="16">
        <v>0</v>
      </c>
      <c r="E419" s="68"/>
      <c r="F419" s="17">
        <v>0</v>
      </c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  <c r="Q419" s="17">
        <v>0</v>
      </c>
      <c r="R419" s="17">
        <v>0</v>
      </c>
      <c r="S419" s="17">
        <v>0</v>
      </c>
      <c r="T419" s="17">
        <v>0</v>
      </c>
      <c r="U419" s="17">
        <v>0</v>
      </c>
      <c r="V419" s="17">
        <v>0</v>
      </c>
      <c r="W419" s="17">
        <v>0</v>
      </c>
      <c r="X419" s="17">
        <v>0</v>
      </c>
      <c r="Y419" s="17">
        <v>0</v>
      </c>
      <c r="Z419" s="17">
        <v>0</v>
      </c>
      <c r="AA419" s="17">
        <v>0</v>
      </c>
      <c r="AB419" s="17">
        <v>0</v>
      </c>
      <c r="AC419" s="17">
        <v>0</v>
      </c>
      <c r="AD419" s="17">
        <v>0</v>
      </c>
      <c r="AE419" s="17">
        <v>0</v>
      </c>
      <c r="AF419" s="17">
        <v>0</v>
      </c>
      <c r="AG419" s="17">
        <v>0</v>
      </c>
      <c r="AH419" s="17">
        <v>0</v>
      </c>
      <c r="AI419" s="17">
        <v>0</v>
      </c>
    </row>
    <row r="420" spans="1:35" customFormat="1" hidden="1" outlineLevel="2" x14ac:dyDescent="0.35">
      <c r="A420" s="14" t="s">
        <v>583</v>
      </c>
      <c r="B420" s="74" t="s">
        <v>68</v>
      </c>
      <c r="C420" s="67">
        <v>0</v>
      </c>
      <c r="D420" s="16">
        <v>0</v>
      </c>
      <c r="E420" s="68"/>
      <c r="F420" s="17">
        <v>0</v>
      </c>
      <c r="G420" s="17">
        <v>0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7">
        <v>0</v>
      </c>
      <c r="Q420" s="17">
        <v>0</v>
      </c>
      <c r="R420" s="17">
        <v>0</v>
      </c>
      <c r="S420" s="17">
        <v>0</v>
      </c>
      <c r="T420" s="17">
        <v>0</v>
      </c>
      <c r="U420" s="17">
        <v>0</v>
      </c>
      <c r="V420" s="17">
        <v>0</v>
      </c>
      <c r="W420" s="17">
        <v>0</v>
      </c>
      <c r="X420" s="17">
        <v>0</v>
      </c>
      <c r="Y420" s="17">
        <v>0</v>
      </c>
      <c r="Z420" s="17">
        <v>0</v>
      </c>
      <c r="AA420" s="17">
        <v>0</v>
      </c>
      <c r="AB420" s="17">
        <v>0</v>
      </c>
      <c r="AC420" s="17">
        <v>0</v>
      </c>
      <c r="AD420" s="17">
        <v>0</v>
      </c>
      <c r="AE420" s="17">
        <v>0</v>
      </c>
      <c r="AF420" s="17">
        <v>0</v>
      </c>
      <c r="AG420" s="17">
        <v>0</v>
      </c>
      <c r="AH420" s="17">
        <v>0</v>
      </c>
      <c r="AI420" s="17">
        <v>0</v>
      </c>
    </row>
    <row r="421" spans="1:35" customFormat="1" hidden="1" outlineLevel="2" x14ac:dyDescent="0.35">
      <c r="A421" s="14" t="s">
        <v>584</v>
      </c>
      <c r="B421" s="74" t="s">
        <v>69</v>
      </c>
      <c r="C421" s="67">
        <v>0</v>
      </c>
      <c r="D421" s="16">
        <v>0</v>
      </c>
      <c r="E421" s="68"/>
      <c r="F421" s="17">
        <v>0</v>
      </c>
      <c r="G421" s="17">
        <v>0</v>
      </c>
      <c r="H421" s="17">
        <v>0</v>
      </c>
      <c r="I421" s="17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>
        <v>0</v>
      </c>
      <c r="P421" s="17">
        <v>0</v>
      </c>
      <c r="Q421" s="17">
        <v>0</v>
      </c>
      <c r="R421" s="17">
        <v>0</v>
      </c>
      <c r="S421" s="17">
        <v>0</v>
      </c>
      <c r="T421" s="17">
        <v>0</v>
      </c>
      <c r="U421" s="17">
        <v>0</v>
      </c>
      <c r="V421" s="17">
        <v>0</v>
      </c>
      <c r="W421" s="17">
        <v>0</v>
      </c>
      <c r="X421" s="17">
        <v>0</v>
      </c>
      <c r="Y421" s="17">
        <v>0</v>
      </c>
      <c r="Z421" s="17">
        <v>0</v>
      </c>
      <c r="AA421" s="17">
        <v>0</v>
      </c>
      <c r="AB421" s="17">
        <v>0</v>
      </c>
      <c r="AC421" s="17">
        <v>0</v>
      </c>
      <c r="AD421" s="17">
        <v>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</row>
    <row r="422" spans="1:35" customFormat="1" hidden="1" outlineLevel="2" x14ac:dyDescent="0.35">
      <c r="A422" s="14" t="s">
        <v>585</v>
      </c>
      <c r="B422" s="74" t="s">
        <v>70</v>
      </c>
      <c r="C422" s="67">
        <v>0</v>
      </c>
      <c r="D422" s="16">
        <v>0</v>
      </c>
      <c r="E422" s="68"/>
      <c r="F422" s="17">
        <v>0</v>
      </c>
      <c r="G422" s="17">
        <v>0</v>
      </c>
      <c r="H422" s="17">
        <v>0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17">
        <v>0</v>
      </c>
      <c r="P422" s="17">
        <v>0</v>
      </c>
      <c r="Q422" s="17">
        <v>0</v>
      </c>
      <c r="R422" s="17">
        <v>0</v>
      </c>
      <c r="S422" s="17">
        <v>0</v>
      </c>
      <c r="T422" s="17">
        <v>0</v>
      </c>
      <c r="U422" s="17">
        <v>0</v>
      </c>
      <c r="V422" s="17">
        <v>0</v>
      </c>
      <c r="W422" s="17">
        <v>0</v>
      </c>
      <c r="X422" s="17">
        <v>0</v>
      </c>
      <c r="Y422" s="17">
        <v>0</v>
      </c>
      <c r="Z422" s="17">
        <v>0</v>
      </c>
      <c r="AA422" s="17">
        <v>0</v>
      </c>
      <c r="AB422" s="17">
        <v>0</v>
      </c>
      <c r="AC422" s="17">
        <v>0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</row>
    <row r="423" spans="1:35" customFormat="1" hidden="1" outlineLevel="2" x14ac:dyDescent="0.35">
      <c r="A423" s="14" t="s">
        <v>586</v>
      </c>
      <c r="B423" s="74" t="s">
        <v>71</v>
      </c>
      <c r="C423" s="67">
        <v>0</v>
      </c>
      <c r="D423" s="16">
        <v>0</v>
      </c>
      <c r="E423" s="68"/>
      <c r="F423" s="17">
        <v>0</v>
      </c>
      <c r="G423" s="17">
        <v>0</v>
      </c>
      <c r="H423" s="17">
        <v>0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0</v>
      </c>
      <c r="T423" s="17">
        <v>0</v>
      </c>
      <c r="U423" s="17">
        <v>0</v>
      </c>
      <c r="V423" s="17">
        <v>0</v>
      </c>
      <c r="W423" s="17">
        <v>0</v>
      </c>
      <c r="X423" s="17">
        <v>0</v>
      </c>
      <c r="Y423" s="17">
        <v>0</v>
      </c>
      <c r="Z423" s="17">
        <v>0</v>
      </c>
      <c r="AA423" s="17">
        <v>0</v>
      </c>
      <c r="AB423" s="17">
        <v>0</v>
      </c>
      <c r="AC423" s="17">
        <v>0</v>
      </c>
      <c r="AD423" s="17">
        <v>0</v>
      </c>
      <c r="AE423" s="17">
        <v>0</v>
      </c>
      <c r="AF423" s="17">
        <v>0</v>
      </c>
      <c r="AG423" s="17">
        <v>0</v>
      </c>
      <c r="AH423" s="17">
        <v>0</v>
      </c>
      <c r="AI423" s="17">
        <v>0</v>
      </c>
    </row>
    <row r="424" spans="1:35" customFormat="1" hidden="1" outlineLevel="2" x14ac:dyDescent="0.35">
      <c r="A424" s="14" t="s">
        <v>587</v>
      </c>
      <c r="B424" s="74" t="s">
        <v>72</v>
      </c>
      <c r="C424" s="67">
        <v>0</v>
      </c>
      <c r="D424" s="16">
        <v>0</v>
      </c>
      <c r="E424" s="68"/>
      <c r="F424" s="17">
        <v>0</v>
      </c>
      <c r="G424" s="17">
        <v>0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17">
        <v>0</v>
      </c>
      <c r="Q424" s="17">
        <v>0</v>
      </c>
      <c r="R424" s="17">
        <v>0</v>
      </c>
      <c r="S424" s="17">
        <v>0</v>
      </c>
      <c r="T424" s="17">
        <v>0</v>
      </c>
      <c r="U424" s="17">
        <v>0</v>
      </c>
      <c r="V424" s="17">
        <v>0</v>
      </c>
      <c r="W424" s="17">
        <v>0</v>
      </c>
      <c r="X424" s="17">
        <v>0</v>
      </c>
      <c r="Y424" s="17">
        <v>0</v>
      </c>
      <c r="Z424" s="17">
        <v>0</v>
      </c>
      <c r="AA424" s="17">
        <v>0</v>
      </c>
      <c r="AB424" s="17">
        <v>0</v>
      </c>
      <c r="AC424" s="17">
        <v>0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</row>
    <row r="425" spans="1:35" customFormat="1" hidden="1" outlineLevel="2" x14ac:dyDescent="0.35">
      <c r="A425" s="14" t="s">
        <v>588</v>
      </c>
      <c r="B425" s="74" t="s">
        <v>73</v>
      </c>
      <c r="C425" s="67">
        <v>0</v>
      </c>
      <c r="D425" s="16">
        <v>0</v>
      </c>
      <c r="E425" s="68"/>
      <c r="F425" s="17">
        <v>0</v>
      </c>
      <c r="G425" s="17">
        <v>0</v>
      </c>
      <c r="H425" s="17">
        <v>0</v>
      </c>
      <c r="I425" s="17">
        <v>0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>
        <v>0</v>
      </c>
      <c r="P425" s="17">
        <v>0</v>
      </c>
      <c r="Q425" s="17">
        <v>0</v>
      </c>
      <c r="R425" s="17">
        <v>0</v>
      </c>
      <c r="S425" s="17">
        <v>0</v>
      </c>
      <c r="T425" s="17">
        <v>0</v>
      </c>
      <c r="U425" s="17">
        <v>0</v>
      </c>
      <c r="V425" s="17">
        <v>0</v>
      </c>
      <c r="W425" s="17">
        <v>0</v>
      </c>
      <c r="X425" s="17">
        <v>0</v>
      </c>
      <c r="Y425" s="17">
        <v>0</v>
      </c>
      <c r="Z425" s="17">
        <v>0</v>
      </c>
      <c r="AA425" s="17">
        <v>0</v>
      </c>
      <c r="AB425" s="17">
        <v>0</v>
      </c>
      <c r="AC425" s="17">
        <v>0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</row>
    <row r="426" spans="1:35" customFormat="1" hidden="1" outlineLevel="2" x14ac:dyDescent="0.35">
      <c r="A426" s="14" t="s">
        <v>589</v>
      </c>
      <c r="B426" s="74" t="s">
        <v>74</v>
      </c>
      <c r="C426" s="67">
        <v>0</v>
      </c>
      <c r="D426" s="16">
        <v>0</v>
      </c>
      <c r="E426" s="68"/>
      <c r="F426" s="17">
        <v>0</v>
      </c>
      <c r="G426" s="17">
        <v>0</v>
      </c>
      <c r="H426" s="17">
        <v>0</v>
      </c>
      <c r="I426" s="17">
        <v>0</v>
      </c>
      <c r="J426" s="17">
        <v>0</v>
      </c>
      <c r="K426" s="17">
        <v>0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7">
        <v>0</v>
      </c>
      <c r="R426" s="17">
        <v>0</v>
      </c>
      <c r="S426" s="17">
        <v>0</v>
      </c>
      <c r="T426" s="17">
        <v>0</v>
      </c>
      <c r="U426" s="17">
        <v>0</v>
      </c>
      <c r="V426" s="17">
        <v>0</v>
      </c>
      <c r="W426" s="17">
        <v>0</v>
      </c>
      <c r="X426" s="17">
        <v>0</v>
      </c>
      <c r="Y426" s="17">
        <v>0</v>
      </c>
      <c r="Z426" s="17">
        <v>0</v>
      </c>
      <c r="AA426" s="17">
        <v>0</v>
      </c>
      <c r="AB426" s="17">
        <v>0</v>
      </c>
      <c r="AC426" s="17">
        <v>0</v>
      </c>
      <c r="AD426" s="17">
        <v>0</v>
      </c>
      <c r="AE426" s="17">
        <v>0</v>
      </c>
      <c r="AF426" s="17">
        <v>0</v>
      </c>
      <c r="AG426" s="17">
        <v>0</v>
      </c>
      <c r="AH426" s="17">
        <v>0</v>
      </c>
      <c r="AI426" s="17">
        <v>0</v>
      </c>
    </row>
    <row r="427" spans="1:35" customFormat="1" hidden="1" outlineLevel="2" x14ac:dyDescent="0.35">
      <c r="A427" s="14" t="s">
        <v>590</v>
      </c>
      <c r="B427" s="74" t="s">
        <v>75</v>
      </c>
      <c r="C427" s="67">
        <v>0</v>
      </c>
      <c r="D427" s="16">
        <v>0</v>
      </c>
      <c r="E427" s="68"/>
      <c r="F427" s="17">
        <v>0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  <c r="V427" s="17">
        <v>0</v>
      </c>
      <c r="W427" s="17">
        <v>0</v>
      </c>
      <c r="X427" s="17">
        <v>0</v>
      </c>
      <c r="Y427" s="17">
        <v>0</v>
      </c>
      <c r="Z427" s="17">
        <v>0</v>
      </c>
      <c r="AA427" s="17">
        <v>0</v>
      </c>
      <c r="AB427" s="17">
        <v>0</v>
      </c>
      <c r="AC427" s="17">
        <v>0</v>
      </c>
      <c r="AD427" s="17">
        <v>0</v>
      </c>
      <c r="AE427" s="17">
        <v>0</v>
      </c>
      <c r="AF427" s="17">
        <v>0</v>
      </c>
      <c r="AG427" s="17">
        <v>0</v>
      </c>
      <c r="AH427" s="17">
        <v>0</v>
      </c>
      <c r="AI427" s="17">
        <v>0</v>
      </c>
    </row>
    <row r="428" spans="1:35" customFormat="1" hidden="1" outlineLevel="2" x14ac:dyDescent="0.35">
      <c r="A428" s="14" t="s">
        <v>591</v>
      </c>
      <c r="B428" s="74" t="s">
        <v>76</v>
      </c>
      <c r="C428" s="67">
        <v>0</v>
      </c>
      <c r="D428" s="16">
        <v>0</v>
      </c>
      <c r="E428" s="68"/>
      <c r="F428" s="17">
        <v>0</v>
      </c>
      <c r="G428" s="17">
        <v>0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17">
        <v>0</v>
      </c>
      <c r="P428" s="17">
        <v>0</v>
      </c>
      <c r="Q428" s="17">
        <v>0</v>
      </c>
      <c r="R428" s="17">
        <v>0</v>
      </c>
      <c r="S428" s="17">
        <v>0</v>
      </c>
      <c r="T428" s="17">
        <v>0</v>
      </c>
      <c r="U428" s="17">
        <v>0</v>
      </c>
      <c r="V428" s="17">
        <v>0</v>
      </c>
      <c r="W428" s="17">
        <v>0</v>
      </c>
      <c r="X428" s="17">
        <v>0</v>
      </c>
      <c r="Y428" s="17">
        <v>0</v>
      </c>
      <c r="Z428" s="17">
        <v>0</v>
      </c>
      <c r="AA428" s="17">
        <v>0</v>
      </c>
      <c r="AB428" s="17">
        <v>0</v>
      </c>
      <c r="AC428" s="17">
        <v>0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</row>
    <row r="429" spans="1:35" hidden="1" outlineLevel="2" x14ac:dyDescent="0.35">
      <c r="A429" s="14" t="s">
        <v>592</v>
      </c>
      <c r="B429" s="74" t="s">
        <v>77</v>
      </c>
      <c r="C429" s="67">
        <v>1</v>
      </c>
      <c r="D429" s="16">
        <v>8705918.7793481387</v>
      </c>
      <c r="E429" s="68"/>
      <c r="F429" s="17">
        <v>0</v>
      </c>
      <c r="G429" s="17">
        <v>0</v>
      </c>
      <c r="H429" s="17">
        <v>0</v>
      </c>
      <c r="I429" s="17">
        <v>0</v>
      </c>
      <c r="J429" s="17">
        <v>0</v>
      </c>
      <c r="K429" s="17">
        <v>8705918.7793481387</v>
      </c>
      <c r="L429" s="17">
        <v>0</v>
      </c>
      <c r="M429" s="17">
        <v>0</v>
      </c>
      <c r="N429" s="17">
        <v>0</v>
      </c>
      <c r="O429" s="17">
        <v>0</v>
      </c>
      <c r="P429" s="17">
        <v>0</v>
      </c>
      <c r="Q429" s="17">
        <v>0</v>
      </c>
      <c r="R429" s="17">
        <v>0</v>
      </c>
      <c r="S429" s="17">
        <v>0</v>
      </c>
      <c r="T429" s="17">
        <v>0</v>
      </c>
      <c r="U429" s="17">
        <v>0</v>
      </c>
      <c r="V429" s="17">
        <v>0</v>
      </c>
      <c r="W429" s="17">
        <v>0</v>
      </c>
      <c r="X429" s="17">
        <v>0</v>
      </c>
      <c r="Y429" s="17">
        <v>0</v>
      </c>
      <c r="Z429" s="17">
        <v>0</v>
      </c>
      <c r="AA429" s="17">
        <v>0</v>
      </c>
      <c r="AB429" s="17">
        <v>0</v>
      </c>
      <c r="AC429" s="17">
        <v>0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</row>
    <row r="430" spans="1:35" hidden="1" outlineLevel="2" x14ac:dyDescent="0.35">
      <c r="A430" s="14" t="s">
        <v>593</v>
      </c>
      <c r="B430" s="74" t="s">
        <v>78</v>
      </c>
      <c r="C430" s="67">
        <v>0</v>
      </c>
      <c r="D430" s="16">
        <v>0</v>
      </c>
      <c r="E430" s="68"/>
      <c r="F430" s="17">
        <v>0</v>
      </c>
      <c r="G430" s="17">
        <v>0</v>
      </c>
      <c r="H430" s="17">
        <v>0</v>
      </c>
      <c r="I430" s="17">
        <v>0</v>
      </c>
      <c r="J430" s="17">
        <v>0</v>
      </c>
      <c r="K430" s="17">
        <v>0</v>
      </c>
      <c r="L430" s="17">
        <v>0</v>
      </c>
      <c r="M430" s="17">
        <v>0</v>
      </c>
      <c r="N430" s="17">
        <v>0</v>
      </c>
      <c r="O430" s="17">
        <v>0</v>
      </c>
      <c r="P430" s="17">
        <v>0</v>
      </c>
      <c r="Q430" s="17">
        <v>0</v>
      </c>
      <c r="R430" s="17">
        <v>0</v>
      </c>
      <c r="S430" s="17">
        <v>0</v>
      </c>
      <c r="T430" s="17">
        <v>0</v>
      </c>
      <c r="U430" s="17">
        <v>0</v>
      </c>
      <c r="V430" s="17">
        <v>0</v>
      </c>
      <c r="W430" s="17">
        <v>0</v>
      </c>
      <c r="X430" s="17">
        <v>0</v>
      </c>
      <c r="Y430" s="17">
        <v>0</v>
      </c>
      <c r="Z430" s="17">
        <v>0</v>
      </c>
      <c r="AA430" s="17">
        <v>0</v>
      </c>
      <c r="AB430" s="17">
        <v>0</v>
      </c>
      <c r="AC430" s="17">
        <v>0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</row>
    <row r="431" spans="1:35" hidden="1" outlineLevel="2" x14ac:dyDescent="0.35">
      <c r="A431" s="14" t="s">
        <v>594</v>
      </c>
      <c r="B431" s="74" t="s">
        <v>79</v>
      </c>
      <c r="C431" s="67">
        <v>0</v>
      </c>
      <c r="D431" s="16">
        <v>0</v>
      </c>
      <c r="E431" s="68"/>
      <c r="F431" s="17">
        <v>0</v>
      </c>
      <c r="G431" s="17">
        <v>0</v>
      </c>
      <c r="H431" s="17">
        <v>0</v>
      </c>
      <c r="I431" s="17">
        <v>0</v>
      </c>
      <c r="J431" s="17">
        <v>0</v>
      </c>
      <c r="K431" s="17">
        <v>0</v>
      </c>
      <c r="L431" s="17">
        <v>0</v>
      </c>
      <c r="M431" s="17">
        <v>0</v>
      </c>
      <c r="N431" s="17">
        <v>0</v>
      </c>
      <c r="O431" s="17">
        <v>0</v>
      </c>
      <c r="P431" s="17">
        <v>0</v>
      </c>
      <c r="Q431" s="17">
        <v>0</v>
      </c>
      <c r="R431" s="17">
        <v>0</v>
      </c>
      <c r="S431" s="17">
        <v>0</v>
      </c>
      <c r="T431" s="17">
        <v>0</v>
      </c>
      <c r="U431" s="17">
        <v>0</v>
      </c>
      <c r="V431" s="17">
        <v>0</v>
      </c>
      <c r="W431" s="17">
        <v>0</v>
      </c>
      <c r="X431" s="17">
        <v>0</v>
      </c>
      <c r="Y431" s="17">
        <v>0</v>
      </c>
      <c r="Z431" s="17">
        <v>0</v>
      </c>
      <c r="AA431" s="17">
        <v>0</v>
      </c>
      <c r="AB431" s="17">
        <v>0</v>
      </c>
      <c r="AC431" s="17">
        <v>0</v>
      </c>
      <c r="AD431" s="17">
        <v>0</v>
      </c>
      <c r="AE431" s="17">
        <v>0</v>
      </c>
      <c r="AF431" s="17">
        <v>0</v>
      </c>
      <c r="AG431" s="17">
        <v>0</v>
      </c>
      <c r="AH431" s="17">
        <v>0</v>
      </c>
      <c r="AI431" s="17">
        <v>0</v>
      </c>
    </row>
    <row r="432" spans="1:35" hidden="1" outlineLevel="2" x14ac:dyDescent="0.35">
      <c r="A432" s="14" t="s">
        <v>595</v>
      </c>
      <c r="B432" s="74" t="s">
        <v>80</v>
      </c>
      <c r="C432" s="67">
        <v>0</v>
      </c>
      <c r="D432" s="16">
        <v>0</v>
      </c>
      <c r="E432" s="68"/>
      <c r="F432" s="17">
        <v>0</v>
      </c>
      <c r="G432" s="17">
        <v>0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>
        <v>0</v>
      </c>
      <c r="P432" s="17">
        <v>0</v>
      </c>
      <c r="Q432" s="17">
        <v>0</v>
      </c>
      <c r="R432" s="17">
        <v>0</v>
      </c>
      <c r="S432" s="17">
        <v>0</v>
      </c>
      <c r="T432" s="17">
        <v>0</v>
      </c>
      <c r="U432" s="17">
        <v>0</v>
      </c>
      <c r="V432" s="17">
        <v>0</v>
      </c>
      <c r="W432" s="17">
        <v>0</v>
      </c>
      <c r="X432" s="17">
        <v>0</v>
      </c>
      <c r="Y432" s="17">
        <v>0</v>
      </c>
      <c r="Z432" s="17">
        <v>0</v>
      </c>
      <c r="AA432" s="17">
        <v>0</v>
      </c>
      <c r="AB432" s="17">
        <v>0</v>
      </c>
      <c r="AC432" s="17">
        <v>0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</row>
    <row r="433" spans="1:41" hidden="1" outlineLevel="2" x14ac:dyDescent="0.35">
      <c r="A433" s="14" t="s">
        <v>596</v>
      </c>
      <c r="B433" s="74" t="s">
        <v>81</v>
      </c>
      <c r="C433" s="67">
        <v>0</v>
      </c>
      <c r="D433" s="16">
        <v>0</v>
      </c>
      <c r="E433" s="68"/>
      <c r="F433" s="17">
        <v>0</v>
      </c>
      <c r="G433" s="17">
        <v>0</v>
      </c>
      <c r="H433" s="17">
        <v>0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>
        <v>0</v>
      </c>
      <c r="P433" s="17">
        <v>0</v>
      </c>
      <c r="Q433" s="17">
        <v>0</v>
      </c>
      <c r="R433" s="17">
        <v>0</v>
      </c>
      <c r="S433" s="17">
        <v>0</v>
      </c>
      <c r="T433" s="17">
        <v>0</v>
      </c>
      <c r="U433" s="17">
        <v>0</v>
      </c>
      <c r="V433" s="17">
        <v>0</v>
      </c>
      <c r="W433" s="17">
        <v>0</v>
      </c>
      <c r="X433" s="17">
        <v>0</v>
      </c>
      <c r="Y433" s="17">
        <v>0</v>
      </c>
      <c r="Z433" s="17">
        <v>0</v>
      </c>
      <c r="AA433" s="17">
        <v>0</v>
      </c>
      <c r="AB433" s="17">
        <v>0</v>
      </c>
      <c r="AC433" s="17">
        <v>0</v>
      </c>
      <c r="AD433" s="17">
        <v>0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</row>
    <row r="434" spans="1:41" s="46" customFormat="1" ht="12.75" hidden="1" customHeight="1" outlineLevel="1" collapsed="1" x14ac:dyDescent="0.35">
      <c r="A434" s="18" t="s">
        <v>597</v>
      </c>
      <c r="B434" s="72" t="s">
        <v>100</v>
      </c>
      <c r="C434" s="75">
        <v>15</v>
      </c>
      <c r="D434" s="20">
        <v>11880193.410421753</v>
      </c>
      <c r="E434" s="58"/>
      <c r="F434" s="20">
        <v>0</v>
      </c>
      <c r="G434" s="20">
        <v>0</v>
      </c>
      <c r="H434" s="20">
        <v>0</v>
      </c>
      <c r="I434" s="20">
        <v>0</v>
      </c>
      <c r="J434" s="20">
        <v>0</v>
      </c>
      <c r="K434" s="20">
        <v>2810546.5933433534</v>
      </c>
      <c r="L434" s="20">
        <v>0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0</v>
      </c>
      <c r="S434" s="20">
        <v>0</v>
      </c>
      <c r="T434" s="20">
        <v>0</v>
      </c>
      <c r="U434" s="20">
        <v>0</v>
      </c>
      <c r="V434" s="20">
        <v>0</v>
      </c>
      <c r="W434" s="20">
        <v>0</v>
      </c>
      <c r="X434" s="20">
        <v>2292536.0581815606</v>
      </c>
      <c r="Y434" s="20">
        <v>6777110.7588968398</v>
      </c>
      <c r="Z434" s="20">
        <v>0</v>
      </c>
      <c r="AA434" s="20">
        <v>0</v>
      </c>
      <c r="AB434" s="20">
        <v>0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0</v>
      </c>
      <c r="AI434" s="20">
        <v>0</v>
      </c>
      <c r="AJ434"/>
      <c r="AK434"/>
      <c r="AL434"/>
      <c r="AM434"/>
      <c r="AN434"/>
      <c r="AO434"/>
    </row>
    <row r="435" spans="1:41" s="46" customFormat="1" ht="9.75" hidden="1" customHeight="1" outlineLevel="2" collapsed="1" x14ac:dyDescent="0.35">
      <c r="A435" s="24" t="s">
        <v>598</v>
      </c>
      <c r="B435" s="25" t="s">
        <v>101</v>
      </c>
      <c r="C435" s="114">
        <v>8</v>
      </c>
      <c r="D435" s="26">
        <v>5354936.6080125282</v>
      </c>
      <c r="E435" s="58"/>
      <c r="F435" s="26">
        <v>0</v>
      </c>
      <c r="G435" s="26">
        <v>0</v>
      </c>
      <c r="H435" s="26">
        <v>0</v>
      </c>
      <c r="I435" s="26">
        <v>0</v>
      </c>
      <c r="J435" s="26">
        <v>0</v>
      </c>
      <c r="K435" s="26">
        <v>0</v>
      </c>
      <c r="L435" s="26">
        <v>0</v>
      </c>
      <c r="M435" s="26">
        <v>0</v>
      </c>
      <c r="N435" s="26">
        <v>0</v>
      </c>
      <c r="O435" s="26">
        <v>0</v>
      </c>
      <c r="P435" s="26">
        <v>0</v>
      </c>
      <c r="Q435" s="26">
        <v>0</v>
      </c>
      <c r="R435" s="26">
        <v>0</v>
      </c>
      <c r="S435" s="26">
        <v>0</v>
      </c>
      <c r="T435" s="26">
        <v>0</v>
      </c>
      <c r="U435" s="26">
        <v>0</v>
      </c>
      <c r="V435" s="26">
        <v>0</v>
      </c>
      <c r="W435" s="26">
        <v>0</v>
      </c>
      <c r="X435" s="26">
        <v>1673417.6900039152</v>
      </c>
      <c r="Y435" s="26">
        <v>3681518.9180086134</v>
      </c>
      <c r="Z435" s="26">
        <v>0</v>
      </c>
      <c r="AA435" s="26">
        <v>0</v>
      </c>
      <c r="AB435" s="26">
        <v>0</v>
      </c>
      <c r="AC435" s="26">
        <v>0</v>
      </c>
      <c r="AD435" s="26">
        <v>0</v>
      </c>
      <c r="AE435" s="26">
        <v>0</v>
      </c>
      <c r="AF435" s="26">
        <v>0</v>
      </c>
      <c r="AG435" s="26">
        <v>0</v>
      </c>
      <c r="AH435" s="26">
        <v>0</v>
      </c>
      <c r="AI435" s="26">
        <v>0</v>
      </c>
      <c r="AJ435"/>
      <c r="AK435"/>
      <c r="AL435"/>
      <c r="AM435"/>
      <c r="AN435"/>
      <c r="AO435"/>
    </row>
    <row r="436" spans="1:41" s="46" customFormat="1" hidden="1" outlineLevel="3" x14ac:dyDescent="0.35">
      <c r="A436" s="14" t="s">
        <v>601</v>
      </c>
      <c r="B436" s="74" t="s">
        <v>52</v>
      </c>
      <c r="C436" s="115">
        <v>0</v>
      </c>
      <c r="D436" s="16">
        <v>0</v>
      </c>
      <c r="E436" s="68"/>
      <c r="F436" s="17">
        <v>0</v>
      </c>
      <c r="G436" s="17">
        <v>0</v>
      </c>
      <c r="H436" s="17">
        <v>0</v>
      </c>
      <c r="I436" s="17">
        <v>0</v>
      </c>
      <c r="J436" s="17">
        <v>0</v>
      </c>
      <c r="K436" s="17">
        <v>0</v>
      </c>
      <c r="L436" s="17">
        <v>0</v>
      </c>
      <c r="M436" s="17">
        <v>0</v>
      </c>
      <c r="N436" s="17">
        <v>0</v>
      </c>
      <c r="O436" s="17">
        <v>0</v>
      </c>
      <c r="P436" s="17">
        <v>0</v>
      </c>
      <c r="Q436" s="17">
        <v>0</v>
      </c>
      <c r="R436" s="17">
        <v>0</v>
      </c>
      <c r="S436" s="17">
        <v>0</v>
      </c>
      <c r="T436" s="17">
        <v>0</v>
      </c>
      <c r="U436" s="17">
        <v>0</v>
      </c>
      <c r="V436" s="17">
        <v>0</v>
      </c>
      <c r="W436" s="17">
        <v>0</v>
      </c>
      <c r="X436" s="17">
        <v>0</v>
      </c>
      <c r="Y436" s="17">
        <v>0</v>
      </c>
      <c r="Z436" s="17">
        <v>0</v>
      </c>
      <c r="AA436" s="17">
        <v>0</v>
      </c>
      <c r="AB436" s="17">
        <v>0</v>
      </c>
      <c r="AC436" s="17">
        <v>0</v>
      </c>
      <c r="AD436" s="17">
        <v>0</v>
      </c>
      <c r="AE436" s="17">
        <v>0</v>
      </c>
      <c r="AF436" s="17">
        <v>0</v>
      </c>
      <c r="AG436" s="17">
        <v>0</v>
      </c>
      <c r="AH436" s="17">
        <v>0</v>
      </c>
      <c r="AI436" s="17">
        <v>0</v>
      </c>
      <c r="AJ436"/>
      <c r="AK436"/>
      <c r="AL436"/>
      <c r="AM436"/>
      <c r="AN436"/>
      <c r="AO436"/>
    </row>
    <row r="437" spans="1:41" s="46" customFormat="1" hidden="1" outlineLevel="3" x14ac:dyDescent="0.35">
      <c r="A437" s="14" t="s">
        <v>602</v>
      </c>
      <c r="B437" s="74" t="s">
        <v>53</v>
      </c>
      <c r="C437" s="115">
        <v>0</v>
      </c>
      <c r="D437" s="16">
        <v>0</v>
      </c>
      <c r="E437" s="68"/>
      <c r="F437" s="17">
        <v>0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>
        <v>0</v>
      </c>
      <c r="P437" s="17">
        <v>0</v>
      </c>
      <c r="Q437" s="17">
        <v>0</v>
      </c>
      <c r="R437" s="17">
        <v>0</v>
      </c>
      <c r="S437" s="17">
        <v>0</v>
      </c>
      <c r="T437" s="17">
        <v>0</v>
      </c>
      <c r="U437" s="17">
        <v>0</v>
      </c>
      <c r="V437" s="17">
        <v>0</v>
      </c>
      <c r="W437" s="17">
        <v>0</v>
      </c>
      <c r="X437" s="17">
        <v>0</v>
      </c>
      <c r="Y437" s="17">
        <v>0</v>
      </c>
      <c r="Z437" s="17">
        <v>0</v>
      </c>
      <c r="AA437" s="17">
        <v>0</v>
      </c>
      <c r="AB437" s="17">
        <v>0</v>
      </c>
      <c r="AC437" s="17">
        <v>0</v>
      </c>
      <c r="AD437" s="17">
        <v>0</v>
      </c>
      <c r="AE437" s="17">
        <v>0</v>
      </c>
      <c r="AF437" s="17">
        <v>0</v>
      </c>
      <c r="AG437" s="17">
        <v>0</v>
      </c>
      <c r="AH437" s="17">
        <v>0</v>
      </c>
      <c r="AI437" s="17">
        <v>0</v>
      </c>
      <c r="AJ437"/>
      <c r="AK437"/>
      <c r="AL437"/>
      <c r="AM437"/>
      <c r="AN437"/>
      <c r="AO437"/>
    </row>
    <row r="438" spans="1:41" s="46" customFormat="1" hidden="1" outlineLevel="3" x14ac:dyDescent="0.35">
      <c r="A438" s="14" t="s">
        <v>603</v>
      </c>
      <c r="B438" s="74" t="s">
        <v>54</v>
      </c>
      <c r="C438" s="115">
        <v>0</v>
      </c>
      <c r="D438" s="16">
        <v>0</v>
      </c>
      <c r="E438" s="68"/>
      <c r="F438" s="17">
        <v>0</v>
      </c>
      <c r="G438" s="17">
        <v>0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0</v>
      </c>
      <c r="S438" s="17">
        <v>0</v>
      </c>
      <c r="T438" s="17">
        <v>0</v>
      </c>
      <c r="U438" s="17">
        <v>0</v>
      </c>
      <c r="V438" s="17">
        <v>0</v>
      </c>
      <c r="W438" s="17">
        <v>0</v>
      </c>
      <c r="X438" s="17">
        <v>0</v>
      </c>
      <c r="Y438" s="17">
        <v>0</v>
      </c>
      <c r="Z438" s="17">
        <v>0</v>
      </c>
      <c r="AA438" s="17">
        <v>0</v>
      </c>
      <c r="AB438" s="17">
        <v>0</v>
      </c>
      <c r="AC438" s="17">
        <v>0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  <c r="AJ438"/>
      <c r="AK438"/>
      <c r="AL438"/>
      <c r="AM438"/>
      <c r="AN438"/>
      <c r="AO438"/>
    </row>
    <row r="439" spans="1:41" s="46" customFormat="1" hidden="1" outlineLevel="3" x14ac:dyDescent="0.35">
      <c r="A439" s="14" t="s">
        <v>604</v>
      </c>
      <c r="B439" s="74" t="s">
        <v>55</v>
      </c>
      <c r="C439" s="115">
        <v>0</v>
      </c>
      <c r="D439" s="16">
        <v>0</v>
      </c>
      <c r="E439" s="68"/>
      <c r="F439" s="17">
        <v>0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17">
        <v>0</v>
      </c>
      <c r="P439" s="17">
        <v>0</v>
      </c>
      <c r="Q439" s="17">
        <v>0</v>
      </c>
      <c r="R439" s="17">
        <v>0</v>
      </c>
      <c r="S439" s="17">
        <v>0</v>
      </c>
      <c r="T439" s="17">
        <v>0</v>
      </c>
      <c r="U439" s="17">
        <v>0</v>
      </c>
      <c r="V439" s="17">
        <v>0</v>
      </c>
      <c r="W439" s="17">
        <v>0</v>
      </c>
      <c r="X439" s="17">
        <v>0</v>
      </c>
      <c r="Y439" s="17">
        <v>0</v>
      </c>
      <c r="Z439" s="17">
        <v>0</v>
      </c>
      <c r="AA439" s="17">
        <v>0</v>
      </c>
      <c r="AB439" s="17">
        <v>0</v>
      </c>
      <c r="AC439" s="17">
        <v>0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>
        <v>0</v>
      </c>
      <c r="AJ439"/>
      <c r="AK439"/>
      <c r="AL439"/>
      <c r="AM439"/>
      <c r="AN439"/>
      <c r="AO439"/>
    </row>
    <row r="440" spans="1:41" s="46" customFormat="1" hidden="1" outlineLevel="3" x14ac:dyDescent="0.35">
      <c r="A440" s="14" t="s">
        <v>605</v>
      </c>
      <c r="B440" s="74" t="s">
        <v>56</v>
      </c>
      <c r="C440" s="115">
        <v>0</v>
      </c>
      <c r="D440" s="16">
        <v>0</v>
      </c>
      <c r="E440" s="68"/>
      <c r="F440" s="17">
        <v>0</v>
      </c>
      <c r="G440" s="17">
        <v>0</v>
      </c>
      <c r="H440" s="17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17">
        <v>0</v>
      </c>
      <c r="Q440" s="17">
        <v>0</v>
      </c>
      <c r="R440" s="17">
        <v>0</v>
      </c>
      <c r="S440" s="17">
        <v>0</v>
      </c>
      <c r="T440" s="17">
        <v>0</v>
      </c>
      <c r="U440" s="17">
        <v>0</v>
      </c>
      <c r="V440" s="17">
        <v>0</v>
      </c>
      <c r="W440" s="17">
        <v>0</v>
      </c>
      <c r="X440" s="17">
        <v>0</v>
      </c>
      <c r="Y440" s="17">
        <v>0</v>
      </c>
      <c r="Z440" s="17">
        <v>0</v>
      </c>
      <c r="AA440" s="17">
        <v>0</v>
      </c>
      <c r="AB440" s="17">
        <v>0</v>
      </c>
      <c r="AC440" s="17">
        <v>0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>
        <v>0</v>
      </c>
      <c r="AJ440"/>
      <c r="AK440"/>
      <c r="AL440"/>
      <c r="AM440"/>
      <c r="AN440"/>
      <c r="AO440"/>
    </row>
    <row r="441" spans="1:41" s="46" customFormat="1" hidden="1" outlineLevel="3" x14ac:dyDescent="0.35">
      <c r="A441" s="14" t="s">
        <v>606</v>
      </c>
      <c r="B441" s="74" t="s">
        <v>57</v>
      </c>
      <c r="C441" s="115">
        <v>0</v>
      </c>
      <c r="D441" s="16">
        <v>0</v>
      </c>
      <c r="E441" s="68"/>
      <c r="F441" s="17">
        <v>0</v>
      </c>
      <c r="G441" s="17">
        <v>0</v>
      </c>
      <c r="H441" s="17">
        <v>0</v>
      </c>
      <c r="I441" s="17">
        <v>0</v>
      </c>
      <c r="J441" s="17">
        <v>0</v>
      </c>
      <c r="K441" s="17">
        <v>0</v>
      </c>
      <c r="L441" s="17">
        <v>0</v>
      </c>
      <c r="M441" s="17">
        <v>0</v>
      </c>
      <c r="N441" s="17">
        <v>0</v>
      </c>
      <c r="O441" s="17">
        <v>0</v>
      </c>
      <c r="P441" s="17">
        <v>0</v>
      </c>
      <c r="Q441" s="17">
        <v>0</v>
      </c>
      <c r="R441" s="17">
        <v>0</v>
      </c>
      <c r="S441" s="17">
        <v>0</v>
      </c>
      <c r="T441" s="17">
        <v>0</v>
      </c>
      <c r="U441" s="17">
        <v>0</v>
      </c>
      <c r="V441" s="17">
        <v>0</v>
      </c>
      <c r="W441" s="17">
        <v>0</v>
      </c>
      <c r="X441" s="17">
        <v>0</v>
      </c>
      <c r="Y441" s="17">
        <v>0</v>
      </c>
      <c r="Z441" s="17">
        <v>0</v>
      </c>
      <c r="AA441" s="17">
        <v>0</v>
      </c>
      <c r="AB441" s="17">
        <v>0</v>
      </c>
      <c r="AC441" s="17">
        <v>0</v>
      </c>
      <c r="AD441" s="17">
        <v>0</v>
      </c>
      <c r="AE441" s="17">
        <v>0</v>
      </c>
      <c r="AF441" s="17">
        <v>0</v>
      </c>
      <c r="AG441" s="17">
        <v>0</v>
      </c>
      <c r="AH441" s="17">
        <v>0</v>
      </c>
      <c r="AI441" s="17">
        <v>0</v>
      </c>
      <c r="AJ441"/>
      <c r="AK441"/>
      <c r="AL441"/>
      <c r="AM441"/>
      <c r="AN441"/>
      <c r="AO441"/>
    </row>
    <row r="442" spans="1:41" s="46" customFormat="1" hidden="1" outlineLevel="3" x14ac:dyDescent="0.35">
      <c r="A442" s="14" t="s">
        <v>607</v>
      </c>
      <c r="B442" s="74" t="s">
        <v>58</v>
      </c>
      <c r="C442" s="115">
        <v>0</v>
      </c>
      <c r="D442" s="16">
        <v>0</v>
      </c>
      <c r="E442" s="68"/>
      <c r="F442" s="17">
        <v>0</v>
      </c>
      <c r="G442" s="17">
        <v>0</v>
      </c>
      <c r="H442" s="17">
        <v>0</v>
      </c>
      <c r="I442" s="17">
        <v>0</v>
      </c>
      <c r="J442" s="17">
        <v>0</v>
      </c>
      <c r="K442" s="17">
        <v>0</v>
      </c>
      <c r="L442" s="17">
        <v>0</v>
      </c>
      <c r="M442" s="17">
        <v>0</v>
      </c>
      <c r="N442" s="17">
        <v>0</v>
      </c>
      <c r="O442" s="17">
        <v>0</v>
      </c>
      <c r="P442" s="17">
        <v>0</v>
      </c>
      <c r="Q442" s="17">
        <v>0</v>
      </c>
      <c r="R442" s="17">
        <v>0</v>
      </c>
      <c r="S442" s="17">
        <v>0</v>
      </c>
      <c r="T442" s="17">
        <v>0</v>
      </c>
      <c r="U442" s="17">
        <v>0</v>
      </c>
      <c r="V442" s="17">
        <v>0</v>
      </c>
      <c r="W442" s="17">
        <v>0</v>
      </c>
      <c r="X442" s="17">
        <v>0</v>
      </c>
      <c r="Y442" s="17">
        <v>0</v>
      </c>
      <c r="Z442" s="17">
        <v>0</v>
      </c>
      <c r="AA442" s="17">
        <v>0</v>
      </c>
      <c r="AB442" s="17">
        <v>0</v>
      </c>
      <c r="AC442" s="17">
        <v>0</v>
      </c>
      <c r="AD442" s="17">
        <v>0</v>
      </c>
      <c r="AE442" s="17">
        <v>0</v>
      </c>
      <c r="AF442" s="17">
        <v>0</v>
      </c>
      <c r="AG442" s="17">
        <v>0</v>
      </c>
      <c r="AH442" s="17">
        <v>0</v>
      </c>
      <c r="AI442" s="17">
        <v>0</v>
      </c>
      <c r="AJ442"/>
      <c r="AK442"/>
      <c r="AL442"/>
      <c r="AM442"/>
      <c r="AN442"/>
      <c r="AO442"/>
    </row>
    <row r="443" spans="1:41" s="46" customFormat="1" hidden="1" outlineLevel="3" x14ac:dyDescent="0.35">
      <c r="A443" s="14" t="s">
        <v>608</v>
      </c>
      <c r="B443" s="74" t="s">
        <v>59</v>
      </c>
      <c r="C443" s="115">
        <v>1</v>
      </c>
      <c r="D443" s="16">
        <v>669367.07600156614</v>
      </c>
      <c r="E443" s="68"/>
      <c r="F443" s="17">
        <v>0</v>
      </c>
      <c r="G443" s="17">
        <v>0</v>
      </c>
      <c r="H443" s="17">
        <v>0</v>
      </c>
      <c r="I443" s="17">
        <v>0</v>
      </c>
      <c r="J443" s="17">
        <v>0</v>
      </c>
      <c r="K443" s="17">
        <v>0</v>
      </c>
      <c r="L443" s="17">
        <v>0</v>
      </c>
      <c r="M443" s="17">
        <v>0</v>
      </c>
      <c r="N443" s="17">
        <v>0</v>
      </c>
      <c r="O443" s="17">
        <v>0</v>
      </c>
      <c r="P443" s="17">
        <v>0</v>
      </c>
      <c r="Q443" s="17">
        <v>0</v>
      </c>
      <c r="R443" s="17">
        <v>0</v>
      </c>
      <c r="S443" s="17">
        <v>0</v>
      </c>
      <c r="T443" s="17">
        <v>0</v>
      </c>
      <c r="U443" s="17">
        <v>0</v>
      </c>
      <c r="V443" s="17">
        <v>0</v>
      </c>
      <c r="W443" s="17">
        <v>0</v>
      </c>
      <c r="X443" s="17">
        <v>334683.53800078307</v>
      </c>
      <c r="Y443" s="17">
        <v>334683.53800078307</v>
      </c>
      <c r="Z443" s="17">
        <v>0</v>
      </c>
      <c r="AA443" s="17">
        <v>0</v>
      </c>
      <c r="AB443" s="17">
        <v>0</v>
      </c>
      <c r="AC443" s="17">
        <v>0</v>
      </c>
      <c r="AD443" s="17">
        <v>0</v>
      </c>
      <c r="AE443" s="17">
        <v>0</v>
      </c>
      <c r="AF443" s="17">
        <v>0</v>
      </c>
      <c r="AG443" s="17">
        <v>0</v>
      </c>
      <c r="AH443" s="17">
        <v>0</v>
      </c>
      <c r="AI443" s="17">
        <v>0</v>
      </c>
      <c r="AJ443"/>
      <c r="AK443"/>
      <c r="AL443"/>
      <c r="AM443"/>
      <c r="AN443"/>
      <c r="AO443"/>
    </row>
    <row r="444" spans="1:41" s="46" customFormat="1" hidden="1" outlineLevel="3" x14ac:dyDescent="0.35">
      <c r="A444" s="14" t="s">
        <v>609</v>
      </c>
      <c r="B444" s="74" t="s">
        <v>60</v>
      </c>
      <c r="C444" s="115">
        <v>0</v>
      </c>
      <c r="D444" s="16">
        <v>0</v>
      </c>
      <c r="E444" s="68"/>
      <c r="F444" s="17">
        <v>0</v>
      </c>
      <c r="G444" s="17">
        <v>0</v>
      </c>
      <c r="H444" s="17">
        <v>0</v>
      </c>
      <c r="I444" s="17">
        <v>0</v>
      </c>
      <c r="J444" s="17">
        <v>0</v>
      </c>
      <c r="K444" s="17">
        <v>0</v>
      </c>
      <c r="L444" s="17">
        <v>0</v>
      </c>
      <c r="M444" s="17">
        <v>0</v>
      </c>
      <c r="N444" s="17">
        <v>0</v>
      </c>
      <c r="O444" s="17">
        <v>0</v>
      </c>
      <c r="P444" s="17">
        <v>0</v>
      </c>
      <c r="Q444" s="17">
        <v>0</v>
      </c>
      <c r="R444" s="17">
        <v>0</v>
      </c>
      <c r="S444" s="17">
        <v>0</v>
      </c>
      <c r="T444" s="17">
        <v>0</v>
      </c>
      <c r="U444" s="17">
        <v>0</v>
      </c>
      <c r="V444" s="17">
        <v>0</v>
      </c>
      <c r="W444" s="17">
        <v>0</v>
      </c>
      <c r="X444" s="17">
        <v>0</v>
      </c>
      <c r="Y444" s="17">
        <v>0</v>
      </c>
      <c r="Z444" s="17">
        <v>0</v>
      </c>
      <c r="AA444" s="17">
        <v>0</v>
      </c>
      <c r="AB444" s="17">
        <v>0</v>
      </c>
      <c r="AC444" s="17">
        <v>0</v>
      </c>
      <c r="AD444" s="17">
        <v>0</v>
      </c>
      <c r="AE444" s="17">
        <v>0</v>
      </c>
      <c r="AF444" s="17">
        <v>0</v>
      </c>
      <c r="AG444" s="17">
        <v>0</v>
      </c>
      <c r="AH444" s="17">
        <v>0</v>
      </c>
      <c r="AI444" s="17">
        <v>0</v>
      </c>
      <c r="AJ444"/>
      <c r="AK444"/>
      <c r="AL444"/>
      <c r="AM444"/>
      <c r="AN444"/>
      <c r="AO444"/>
    </row>
    <row r="445" spans="1:41" s="46" customFormat="1" hidden="1" outlineLevel="3" x14ac:dyDescent="0.35">
      <c r="A445" s="14" t="s">
        <v>610</v>
      </c>
      <c r="B445" s="74" t="s">
        <v>61</v>
      </c>
      <c r="C445" s="115">
        <v>0</v>
      </c>
      <c r="D445" s="16">
        <v>0</v>
      </c>
      <c r="E445" s="68"/>
      <c r="F445" s="17">
        <v>0</v>
      </c>
      <c r="G445" s="17">
        <v>0</v>
      </c>
      <c r="H445" s="17">
        <v>0</v>
      </c>
      <c r="I445" s="17">
        <v>0</v>
      </c>
      <c r="J445" s="17">
        <v>0</v>
      </c>
      <c r="K445" s="17">
        <v>0</v>
      </c>
      <c r="L445" s="17">
        <v>0</v>
      </c>
      <c r="M445" s="17">
        <v>0</v>
      </c>
      <c r="N445" s="17">
        <v>0</v>
      </c>
      <c r="O445" s="17">
        <v>0</v>
      </c>
      <c r="P445" s="17">
        <v>0</v>
      </c>
      <c r="Q445" s="17">
        <v>0</v>
      </c>
      <c r="R445" s="17">
        <v>0</v>
      </c>
      <c r="S445" s="17">
        <v>0</v>
      </c>
      <c r="T445" s="17">
        <v>0</v>
      </c>
      <c r="U445" s="17">
        <v>0</v>
      </c>
      <c r="V445" s="17">
        <v>0</v>
      </c>
      <c r="W445" s="17">
        <v>0</v>
      </c>
      <c r="X445" s="17">
        <v>0</v>
      </c>
      <c r="Y445" s="17">
        <v>0</v>
      </c>
      <c r="Z445" s="17">
        <v>0</v>
      </c>
      <c r="AA445" s="17">
        <v>0</v>
      </c>
      <c r="AB445" s="17">
        <v>0</v>
      </c>
      <c r="AC445" s="17">
        <v>0</v>
      </c>
      <c r="AD445" s="17">
        <v>0</v>
      </c>
      <c r="AE445" s="17">
        <v>0</v>
      </c>
      <c r="AF445" s="17">
        <v>0</v>
      </c>
      <c r="AG445" s="17">
        <v>0</v>
      </c>
      <c r="AH445" s="17">
        <v>0</v>
      </c>
      <c r="AI445" s="17">
        <v>0</v>
      </c>
      <c r="AJ445"/>
      <c r="AK445"/>
      <c r="AL445"/>
      <c r="AM445"/>
      <c r="AN445"/>
      <c r="AO445"/>
    </row>
    <row r="446" spans="1:41" s="46" customFormat="1" hidden="1" outlineLevel="3" x14ac:dyDescent="0.35">
      <c r="A446" s="14" t="s">
        <v>611</v>
      </c>
      <c r="B446" s="74" t="s">
        <v>62</v>
      </c>
      <c r="C446" s="115">
        <v>1</v>
      </c>
      <c r="D446" s="16">
        <v>669367.07600156614</v>
      </c>
      <c r="E446" s="68"/>
      <c r="F446" s="17">
        <v>0</v>
      </c>
      <c r="G446" s="17">
        <v>0</v>
      </c>
      <c r="H446" s="17">
        <v>0</v>
      </c>
      <c r="I446" s="17">
        <v>0</v>
      </c>
      <c r="J446" s="17">
        <v>0</v>
      </c>
      <c r="K446" s="17">
        <v>0</v>
      </c>
      <c r="L446" s="17">
        <v>0</v>
      </c>
      <c r="M446" s="17">
        <v>0</v>
      </c>
      <c r="N446" s="17">
        <v>0</v>
      </c>
      <c r="O446" s="17">
        <v>0</v>
      </c>
      <c r="P446" s="17">
        <v>0</v>
      </c>
      <c r="Q446" s="17">
        <v>0</v>
      </c>
      <c r="R446" s="17">
        <v>0</v>
      </c>
      <c r="S446" s="17">
        <v>0</v>
      </c>
      <c r="T446" s="17">
        <v>0</v>
      </c>
      <c r="U446" s="17">
        <v>0</v>
      </c>
      <c r="V446" s="17">
        <v>0</v>
      </c>
      <c r="W446" s="17">
        <v>0</v>
      </c>
      <c r="X446" s="17">
        <v>0</v>
      </c>
      <c r="Y446" s="17">
        <v>669367.07600156614</v>
      </c>
      <c r="Z446" s="17">
        <v>0</v>
      </c>
      <c r="AA446" s="17">
        <v>0</v>
      </c>
      <c r="AB446" s="17">
        <v>0</v>
      </c>
      <c r="AC446" s="17">
        <v>0</v>
      </c>
      <c r="AD446" s="17">
        <v>0</v>
      </c>
      <c r="AE446" s="17">
        <v>0</v>
      </c>
      <c r="AF446" s="17">
        <v>0</v>
      </c>
      <c r="AG446" s="17">
        <v>0</v>
      </c>
      <c r="AH446" s="17">
        <v>0</v>
      </c>
      <c r="AI446" s="17">
        <v>0</v>
      </c>
      <c r="AJ446"/>
      <c r="AK446"/>
      <c r="AL446"/>
      <c r="AM446"/>
      <c r="AN446"/>
      <c r="AO446"/>
    </row>
    <row r="447" spans="1:41" s="46" customFormat="1" hidden="1" outlineLevel="3" x14ac:dyDescent="0.35">
      <c r="A447" s="14" t="s">
        <v>612</v>
      </c>
      <c r="B447" s="74" t="s">
        <v>63</v>
      </c>
      <c r="C447" s="115">
        <v>1</v>
      </c>
      <c r="D447" s="16">
        <v>669367.07600156614</v>
      </c>
      <c r="E447" s="68"/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  <c r="N447" s="17">
        <v>0</v>
      </c>
      <c r="O447" s="17">
        <v>0</v>
      </c>
      <c r="P447" s="17">
        <v>0</v>
      </c>
      <c r="Q447" s="17">
        <v>0</v>
      </c>
      <c r="R447" s="17">
        <v>0</v>
      </c>
      <c r="S447" s="17">
        <v>0</v>
      </c>
      <c r="T447" s="17">
        <v>0</v>
      </c>
      <c r="U447" s="17">
        <v>0</v>
      </c>
      <c r="V447" s="17">
        <v>0</v>
      </c>
      <c r="W447" s="17">
        <v>0</v>
      </c>
      <c r="X447" s="17">
        <v>334683.53800078307</v>
      </c>
      <c r="Y447" s="17">
        <v>334683.53800078307</v>
      </c>
      <c r="Z447" s="17">
        <v>0</v>
      </c>
      <c r="AA447" s="17">
        <v>0</v>
      </c>
      <c r="AB447" s="17">
        <v>0</v>
      </c>
      <c r="AC447" s="17">
        <v>0</v>
      </c>
      <c r="AD447" s="17">
        <v>0</v>
      </c>
      <c r="AE447" s="17">
        <v>0</v>
      </c>
      <c r="AF447" s="17">
        <v>0</v>
      </c>
      <c r="AG447" s="17">
        <v>0</v>
      </c>
      <c r="AH447" s="17">
        <v>0</v>
      </c>
      <c r="AI447" s="17">
        <v>0</v>
      </c>
      <c r="AJ447"/>
      <c r="AK447"/>
      <c r="AL447"/>
      <c r="AM447"/>
      <c r="AN447"/>
      <c r="AO447"/>
    </row>
    <row r="448" spans="1:41" s="46" customFormat="1" hidden="1" outlineLevel="3" x14ac:dyDescent="0.35">
      <c r="A448" s="14" t="s">
        <v>613</v>
      </c>
      <c r="B448" s="74" t="s">
        <v>64</v>
      </c>
      <c r="C448" s="115">
        <v>1</v>
      </c>
      <c r="D448" s="16">
        <v>669367.07600156614</v>
      </c>
      <c r="E448" s="68"/>
      <c r="F448" s="17">
        <v>0</v>
      </c>
      <c r="G448" s="17">
        <v>0</v>
      </c>
      <c r="H448" s="17">
        <v>0</v>
      </c>
      <c r="I448" s="17">
        <v>0</v>
      </c>
      <c r="J448" s="17">
        <v>0</v>
      </c>
      <c r="K448" s="17">
        <v>0</v>
      </c>
      <c r="L448" s="17">
        <v>0</v>
      </c>
      <c r="M448" s="17">
        <v>0</v>
      </c>
      <c r="N448" s="17">
        <v>0</v>
      </c>
      <c r="O448" s="17">
        <v>0</v>
      </c>
      <c r="P448" s="17">
        <v>0</v>
      </c>
      <c r="Q448" s="17">
        <v>0</v>
      </c>
      <c r="R448" s="17">
        <v>0</v>
      </c>
      <c r="S448" s="17">
        <v>0</v>
      </c>
      <c r="T448" s="17">
        <v>0</v>
      </c>
      <c r="U448" s="17">
        <v>0</v>
      </c>
      <c r="V448" s="17">
        <v>0</v>
      </c>
      <c r="W448" s="17">
        <v>0</v>
      </c>
      <c r="X448" s="17">
        <v>334683.53800078307</v>
      </c>
      <c r="Y448" s="17">
        <v>334683.53800078307</v>
      </c>
      <c r="Z448" s="17">
        <v>0</v>
      </c>
      <c r="AA448" s="17">
        <v>0</v>
      </c>
      <c r="AB448" s="17">
        <v>0</v>
      </c>
      <c r="AC448" s="17">
        <v>0</v>
      </c>
      <c r="AD448" s="17">
        <v>0</v>
      </c>
      <c r="AE448" s="17">
        <v>0</v>
      </c>
      <c r="AF448" s="17">
        <v>0</v>
      </c>
      <c r="AG448" s="17">
        <v>0</v>
      </c>
      <c r="AH448" s="17">
        <v>0</v>
      </c>
      <c r="AI448" s="17">
        <v>0</v>
      </c>
      <c r="AJ448"/>
      <c r="AK448"/>
      <c r="AL448"/>
      <c r="AM448"/>
      <c r="AN448"/>
      <c r="AO448"/>
    </row>
    <row r="449" spans="1:41" s="46" customFormat="1" hidden="1" outlineLevel="3" x14ac:dyDescent="0.35">
      <c r="A449" s="14" t="s">
        <v>614</v>
      </c>
      <c r="B449" s="74" t="s">
        <v>65</v>
      </c>
      <c r="C449" s="115">
        <v>0</v>
      </c>
      <c r="D449" s="16">
        <v>0</v>
      </c>
      <c r="E449" s="68"/>
      <c r="F449" s="17">
        <v>0</v>
      </c>
      <c r="G449" s="17">
        <v>0</v>
      </c>
      <c r="H449" s="17">
        <v>0</v>
      </c>
      <c r="I449" s="17">
        <v>0</v>
      </c>
      <c r="J449" s="17">
        <v>0</v>
      </c>
      <c r="K449" s="17">
        <v>0</v>
      </c>
      <c r="L449" s="17">
        <v>0</v>
      </c>
      <c r="M449" s="17">
        <v>0</v>
      </c>
      <c r="N449" s="17">
        <v>0</v>
      </c>
      <c r="O449" s="17">
        <v>0</v>
      </c>
      <c r="P449" s="17">
        <v>0</v>
      </c>
      <c r="Q449" s="17">
        <v>0</v>
      </c>
      <c r="R449" s="17">
        <v>0</v>
      </c>
      <c r="S449" s="17">
        <v>0</v>
      </c>
      <c r="T449" s="17">
        <v>0</v>
      </c>
      <c r="U449" s="17">
        <v>0</v>
      </c>
      <c r="V449" s="17">
        <v>0</v>
      </c>
      <c r="W449" s="17">
        <v>0</v>
      </c>
      <c r="X449" s="17">
        <v>0</v>
      </c>
      <c r="Y449" s="17">
        <v>0</v>
      </c>
      <c r="Z449" s="17">
        <v>0</v>
      </c>
      <c r="AA449" s="17">
        <v>0</v>
      </c>
      <c r="AB449" s="17">
        <v>0</v>
      </c>
      <c r="AC449" s="17">
        <v>0</v>
      </c>
      <c r="AD449" s="17">
        <v>0</v>
      </c>
      <c r="AE449" s="17">
        <v>0</v>
      </c>
      <c r="AF449" s="17">
        <v>0</v>
      </c>
      <c r="AG449" s="17">
        <v>0</v>
      </c>
      <c r="AH449" s="17">
        <v>0</v>
      </c>
      <c r="AI449" s="17">
        <v>0</v>
      </c>
      <c r="AJ449"/>
      <c r="AK449"/>
      <c r="AL449"/>
      <c r="AM449"/>
      <c r="AN449"/>
      <c r="AO449"/>
    </row>
    <row r="450" spans="1:41" s="46" customFormat="1" hidden="1" outlineLevel="3" x14ac:dyDescent="0.35">
      <c r="A450" s="14" t="s">
        <v>615</v>
      </c>
      <c r="B450" s="74" t="s">
        <v>66</v>
      </c>
      <c r="C450" s="115">
        <v>0</v>
      </c>
      <c r="D450" s="16">
        <v>0</v>
      </c>
      <c r="E450" s="68"/>
      <c r="F450" s="17">
        <v>0</v>
      </c>
      <c r="G450" s="17">
        <v>0</v>
      </c>
      <c r="H450" s="17">
        <v>0</v>
      </c>
      <c r="I450" s="17">
        <v>0</v>
      </c>
      <c r="J450" s="17">
        <v>0</v>
      </c>
      <c r="K450" s="17">
        <v>0</v>
      </c>
      <c r="L450" s="17">
        <v>0</v>
      </c>
      <c r="M450" s="17">
        <v>0</v>
      </c>
      <c r="N450" s="17">
        <v>0</v>
      </c>
      <c r="O450" s="17">
        <v>0</v>
      </c>
      <c r="P450" s="17">
        <v>0</v>
      </c>
      <c r="Q450" s="17">
        <v>0</v>
      </c>
      <c r="R450" s="17">
        <v>0</v>
      </c>
      <c r="S450" s="17">
        <v>0</v>
      </c>
      <c r="T450" s="17">
        <v>0</v>
      </c>
      <c r="U450" s="17">
        <v>0</v>
      </c>
      <c r="V450" s="17">
        <v>0</v>
      </c>
      <c r="W450" s="17">
        <v>0</v>
      </c>
      <c r="X450" s="17">
        <v>0</v>
      </c>
      <c r="Y450" s="17">
        <v>0</v>
      </c>
      <c r="Z450" s="17">
        <v>0</v>
      </c>
      <c r="AA450" s="17">
        <v>0</v>
      </c>
      <c r="AB450" s="17">
        <v>0</v>
      </c>
      <c r="AC450" s="17">
        <v>0</v>
      </c>
      <c r="AD450" s="17">
        <v>0</v>
      </c>
      <c r="AE450" s="17">
        <v>0</v>
      </c>
      <c r="AF450" s="17">
        <v>0</v>
      </c>
      <c r="AG450" s="17">
        <v>0</v>
      </c>
      <c r="AH450" s="17">
        <v>0</v>
      </c>
      <c r="AI450" s="17">
        <v>0</v>
      </c>
      <c r="AJ450"/>
      <c r="AK450"/>
      <c r="AL450"/>
      <c r="AM450"/>
      <c r="AN450"/>
      <c r="AO450"/>
    </row>
    <row r="451" spans="1:41" s="46" customFormat="1" hidden="1" outlineLevel="3" x14ac:dyDescent="0.35">
      <c r="A451" s="14" t="s">
        <v>616</v>
      </c>
      <c r="B451" s="74" t="s">
        <v>67</v>
      </c>
      <c r="C451" s="115">
        <v>0</v>
      </c>
      <c r="D451" s="16">
        <v>0</v>
      </c>
      <c r="E451" s="68"/>
      <c r="F451" s="17">
        <v>0</v>
      </c>
      <c r="G451" s="17">
        <v>0</v>
      </c>
      <c r="H451" s="17">
        <v>0</v>
      </c>
      <c r="I451" s="17">
        <v>0</v>
      </c>
      <c r="J451" s="17">
        <v>0</v>
      </c>
      <c r="K451" s="17">
        <v>0</v>
      </c>
      <c r="L451" s="17">
        <v>0</v>
      </c>
      <c r="M451" s="17">
        <v>0</v>
      </c>
      <c r="N451" s="17">
        <v>0</v>
      </c>
      <c r="O451" s="17">
        <v>0</v>
      </c>
      <c r="P451" s="17">
        <v>0</v>
      </c>
      <c r="Q451" s="17">
        <v>0</v>
      </c>
      <c r="R451" s="17">
        <v>0</v>
      </c>
      <c r="S451" s="17">
        <v>0</v>
      </c>
      <c r="T451" s="17">
        <v>0</v>
      </c>
      <c r="U451" s="17">
        <v>0</v>
      </c>
      <c r="V451" s="17">
        <v>0</v>
      </c>
      <c r="W451" s="17">
        <v>0</v>
      </c>
      <c r="X451" s="17">
        <v>0</v>
      </c>
      <c r="Y451" s="17">
        <v>0</v>
      </c>
      <c r="Z451" s="17">
        <v>0</v>
      </c>
      <c r="AA451" s="17">
        <v>0</v>
      </c>
      <c r="AB451" s="17">
        <v>0</v>
      </c>
      <c r="AC451" s="17">
        <v>0</v>
      </c>
      <c r="AD451" s="17">
        <v>0</v>
      </c>
      <c r="AE451" s="17">
        <v>0</v>
      </c>
      <c r="AF451" s="17">
        <v>0</v>
      </c>
      <c r="AG451" s="17">
        <v>0</v>
      </c>
      <c r="AH451" s="17">
        <v>0</v>
      </c>
      <c r="AI451" s="17">
        <v>0</v>
      </c>
      <c r="AJ451"/>
      <c r="AK451"/>
      <c r="AL451"/>
      <c r="AM451"/>
      <c r="AN451"/>
      <c r="AO451"/>
    </row>
    <row r="452" spans="1:41" s="46" customFormat="1" hidden="1" outlineLevel="3" x14ac:dyDescent="0.35">
      <c r="A452" s="14" t="s">
        <v>617</v>
      </c>
      <c r="B452" s="74" t="s">
        <v>68</v>
      </c>
      <c r="C452" s="115">
        <v>0</v>
      </c>
      <c r="D452" s="16">
        <v>0</v>
      </c>
      <c r="E452" s="68"/>
      <c r="F452" s="17">
        <v>0</v>
      </c>
      <c r="G452" s="17">
        <v>0</v>
      </c>
      <c r="H452" s="17">
        <v>0</v>
      </c>
      <c r="I452" s="17">
        <v>0</v>
      </c>
      <c r="J452" s="17">
        <v>0</v>
      </c>
      <c r="K452" s="17">
        <v>0</v>
      </c>
      <c r="L452" s="17">
        <v>0</v>
      </c>
      <c r="M452" s="17">
        <v>0</v>
      </c>
      <c r="N452" s="17">
        <v>0</v>
      </c>
      <c r="O452" s="17">
        <v>0</v>
      </c>
      <c r="P452" s="17">
        <v>0</v>
      </c>
      <c r="Q452" s="17">
        <v>0</v>
      </c>
      <c r="R452" s="17">
        <v>0</v>
      </c>
      <c r="S452" s="17">
        <v>0</v>
      </c>
      <c r="T452" s="17">
        <v>0</v>
      </c>
      <c r="U452" s="17">
        <v>0</v>
      </c>
      <c r="V452" s="17">
        <v>0</v>
      </c>
      <c r="W452" s="17">
        <v>0</v>
      </c>
      <c r="X452" s="17">
        <v>0</v>
      </c>
      <c r="Y452" s="17">
        <v>0</v>
      </c>
      <c r="Z452" s="17">
        <v>0</v>
      </c>
      <c r="AA452" s="17">
        <v>0</v>
      </c>
      <c r="AB452" s="17">
        <v>0</v>
      </c>
      <c r="AC452" s="17">
        <v>0</v>
      </c>
      <c r="AD452" s="17">
        <v>0</v>
      </c>
      <c r="AE452" s="17">
        <v>0</v>
      </c>
      <c r="AF452" s="17">
        <v>0</v>
      </c>
      <c r="AG452" s="17">
        <v>0</v>
      </c>
      <c r="AH452" s="17">
        <v>0</v>
      </c>
      <c r="AI452" s="17">
        <v>0</v>
      </c>
      <c r="AJ452"/>
      <c r="AK452"/>
      <c r="AL452"/>
      <c r="AM452"/>
      <c r="AN452"/>
      <c r="AO452"/>
    </row>
    <row r="453" spans="1:41" s="46" customFormat="1" hidden="1" outlineLevel="3" x14ac:dyDescent="0.35">
      <c r="A453" s="14" t="s">
        <v>618</v>
      </c>
      <c r="B453" s="74" t="s">
        <v>69</v>
      </c>
      <c r="C453" s="115">
        <v>0</v>
      </c>
      <c r="D453" s="16">
        <v>0</v>
      </c>
      <c r="E453" s="68"/>
      <c r="F453" s="17">
        <v>0</v>
      </c>
      <c r="G453" s="17">
        <v>0</v>
      </c>
      <c r="H453" s="17">
        <v>0</v>
      </c>
      <c r="I453" s="17">
        <v>0</v>
      </c>
      <c r="J453" s="17">
        <v>0</v>
      </c>
      <c r="K453" s="17">
        <v>0</v>
      </c>
      <c r="L453" s="17">
        <v>0</v>
      </c>
      <c r="M453" s="17">
        <v>0</v>
      </c>
      <c r="N453" s="17">
        <v>0</v>
      </c>
      <c r="O453" s="17">
        <v>0</v>
      </c>
      <c r="P453" s="17">
        <v>0</v>
      </c>
      <c r="Q453" s="17">
        <v>0</v>
      </c>
      <c r="R453" s="17">
        <v>0</v>
      </c>
      <c r="S453" s="17">
        <v>0</v>
      </c>
      <c r="T453" s="17">
        <v>0</v>
      </c>
      <c r="U453" s="17">
        <v>0</v>
      </c>
      <c r="V453" s="17">
        <v>0</v>
      </c>
      <c r="W453" s="17">
        <v>0</v>
      </c>
      <c r="X453" s="17">
        <v>0</v>
      </c>
      <c r="Y453" s="17">
        <v>0</v>
      </c>
      <c r="Z453" s="17">
        <v>0</v>
      </c>
      <c r="AA453" s="17">
        <v>0</v>
      </c>
      <c r="AB453" s="17">
        <v>0</v>
      </c>
      <c r="AC453" s="17">
        <v>0</v>
      </c>
      <c r="AD453" s="17">
        <v>0</v>
      </c>
      <c r="AE453" s="17">
        <v>0</v>
      </c>
      <c r="AF453" s="17">
        <v>0</v>
      </c>
      <c r="AG453" s="17">
        <v>0</v>
      </c>
      <c r="AH453" s="17">
        <v>0</v>
      </c>
      <c r="AI453" s="17">
        <v>0</v>
      </c>
      <c r="AJ453"/>
      <c r="AK453"/>
      <c r="AL453"/>
      <c r="AM453"/>
      <c r="AN453"/>
      <c r="AO453"/>
    </row>
    <row r="454" spans="1:41" s="46" customFormat="1" hidden="1" outlineLevel="3" x14ac:dyDescent="0.35">
      <c r="A454" s="14" t="s">
        <v>619</v>
      </c>
      <c r="B454" s="74" t="s">
        <v>70</v>
      </c>
      <c r="C454" s="115">
        <v>1</v>
      </c>
      <c r="D454" s="16">
        <v>669367.07600156614</v>
      </c>
      <c r="E454" s="68"/>
      <c r="F454" s="17">
        <v>0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  <c r="N454" s="17">
        <v>0</v>
      </c>
      <c r="O454" s="17">
        <v>0</v>
      </c>
      <c r="P454" s="17">
        <v>0</v>
      </c>
      <c r="Q454" s="17">
        <v>0</v>
      </c>
      <c r="R454" s="17">
        <v>0</v>
      </c>
      <c r="S454" s="17">
        <v>0</v>
      </c>
      <c r="T454" s="17">
        <v>0</v>
      </c>
      <c r="U454" s="17">
        <v>0</v>
      </c>
      <c r="V454" s="17">
        <v>0</v>
      </c>
      <c r="W454" s="17">
        <v>0</v>
      </c>
      <c r="X454" s="17">
        <v>334683.53800078307</v>
      </c>
      <c r="Y454" s="17">
        <v>334683.53800078307</v>
      </c>
      <c r="Z454" s="17">
        <v>0</v>
      </c>
      <c r="AA454" s="17">
        <v>0</v>
      </c>
      <c r="AB454" s="17">
        <v>0</v>
      </c>
      <c r="AC454" s="17">
        <v>0</v>
      </c>
      <c r="AD454" s="17">
        <v>0</v>
      </c>
      <c r="AE454" s="17">
        <v>0</v>
      </c>
      <c r="AF454" s="17">
        <v>0</v>
      </c>
      <c r="AG454" s="17">
        <v>0</v>
      </c>
      <c r="AH454" s="17">
        <v>0</v>
      </c>
      <c r="AI454" s="17">
        <v>0</v>
      </c>
      <c r="AJ454"/>
      <c r="AK454"/>
      <c r="AL454"/>
      <c r="AM454"/>
      <c r="AN454"/>
      <c r="AO454"/>
    </row>
    <row r="455" spans="1:41" s="46" customFormat="1" hidden="1" outlineLevel="3" x14ac:dyDescent="0.35">
      <c r="A455" s="14" t="s">
        <v>620</v>
      </c>
      <c r="B455" s="74" t="s">
        <v>71</v>
      </c>
      <c r="C455" s="115">
        <v>1</v>
      </c>
      <c r="D455" s="16">
        <v>669367.07600156614</v>
      </c>
      <c r="E455" s="68"/>
      <c r="F455" s="17">
        <v>0</v>
      </c>
      <c r="G455" s="17">
        <v>0</v>
      </c>
      <c r="H455" s="17">
        <v>0</v>
      </c>
      <c r="I455" s="17">
        <v>0</v>
      </c>
      <c r="J455" s="17">
        <v>0</v>
      </c>
      <c r="K455" s="17">
        <v>0</v>
      </c>
      <c r="L455" s="17">
        <v>0</v>
      </c>
      <c r="M455" s="17">
        <v>0</v>
      </c>
      <c r="N455" s="17">
        <v>0</v>
      </c>
      <c r="O455" s="17">
        <v>0</v>
      </c>
      <c r="P455" s="17">
        <v>0</v>
      </c>
      <c r="Q455" s="17">
        <v>0</v>
      </c>
      <c r="R455" s="17">
        <v>0</v>
      </c>
      <c r="S455" s="17">
        <v>0</v>
      </c>
      <c r="T455" s="17">
        <v>0</v>
      </c>
      <c r="U455" s="17">
        <v>0</v>
      </c>
      <c r="V455" s="17">
        <v>0</v>
      </c>
      <c r="W455" s="17">
        <v>0</v>
      </c>
      <c r="X455" s="17">
        <v>334683.53800078307</v>
      </c>
      <c r="Y455" s="17">
        <v>334683.53800078307</v>
      </c>
      <c r="Z455" s="17">
        <v>0</v>
      </c>
      <c r="AA455" s="17">
        <v>0</v>
      </c>
      <c r="AB455" s="17">
        <v>0</v>
      </c>
      <c r="AC455" s="17">
        <v>0</v>
      </c>
      <c r="AD455" s="17">
        <v>0</v>
      </c>
      <c r="AE455" s="17">
        <v>0</v>
      </c>
      <c r="AF455" s="17">
        <v>0</v>
      </c>
      <c r="AG455" s="17">
        <v>0</v>
      </c>
      <c r="AH455" s="17">
        <v>0</v>
      </c>
      <c r="AI455" s="17">
        <v>0</v>
      </c>
      <c r="AJ455"/>
      <c r="AK455"/>
      <c r="AL455"/>
      <c r="AM455"/>
      <c r="AN455"/>
      <c r="AO455"/>
    </row>
    <row r="456" spans="1:41" s="46" customFormat="1" hidden="1" outlineLevel="3" x14ac:dyDescent="0.35">
      <c r="A456" s="14" t="s">
        <v>621</v>
      </c>
      <c r="B456" s="74" t="s">
        <v>72</v>
      </c>
      <c r="C456" s="115">
        <v>1</v>
      </c>
      <c r="D456" s="16">
        <v>669367.07600156614</v>
      </c>
      <c r="E456" s="68"/>
      <c r="F456" s="17">
        <v>0</v>
      </c>
      <c r="G456" s="17">
        <v>0</v>
      </c>
      <c r="H456" s="17">
        <v>0</v>
      </c>
      <c r="I456" s="17">
        <v>0</v>
      </c>
      <c r="J456" s="17">
        <v>0</v>
      </c>
      <c r="K456" s="17">
        <v>0</v>
      </c>
      <c r="L456" s="17">
        <v>0</v>
      </c>
      <c r="M456" s="17">
        <v>0</v>
      </c>
      <c r="N456" s="17">
        <v>0</v>
      </c>
      <c r="O456" s="17">
        <v>0</v>
      </c>
      <c r="P456" s="17">
        <v>0</v>
      </c>
      <c r="Q456" s="17">
        <v>0</v>
      </c>
      <c r="R456" s="17">
        <v>0</v>
      </c>
      <c r="S456" s="17">
        <v>0</v>
      </c>
      <c r="T456" s="17">
        <v>0</v>
      </c>
      <c r="U456" s="17">
        <v>0</v>
      </c>
      <c r="V456" s="17">
        <v>0</v>
      </c>
      <c r="W456" s="17">
        <v>0</v>
      </c>
      <c r="X456" s="17">
        <v>0</v>
      </c>
      <c r="Y456" s="17">
        <v>669367.07600156614</v>
      </c>
      <c r="Z456" s="17">
        <v>0</v>
      </c>
      <c r="AA456" s="17">
        <v>0</v>
      </c>
      <c r="AB456" s="17">
        <v>0</v>
      </c>
      <c r="AC456" s="17">
        <v>0</v>
      </c>
      <c r="AD456" s="17">
        <v>0</v>
      </c>
      <c r="AE456" s="17">
        <v>0</v>
      </c>
      <c r="AF456" s="17">
        <v>0</v>
      </c>
      <c r="AG456" s="17">
        <v>0</v>
      </c>
      <c r="AH456" s="17">
        <v>0</v>
      </c>
      <c r="AI456" s="17">
        <v>0</v>
      </c>
      <c r="AJ456"/>
      <c r="AK456"/>
      <c r="AL456"/>
      <c r="AM456"/>
      <c r="AN456"/>
      <c r="AO456"/>
    </row>
    <row r="457" spans="1:41" s="46" customFormat="1" hidden="1" outlineLevel="3" x14ac:dyDescent="0.35">
      <c r="A457" s="14" t="s">
        <v>622</v>
      </c>
      <c r="B457" s="74" t="s">
        <v>73</v>
      </c>
      <c r="C457" s="115">
        <v>0</v>
      </c>
      <c r="D457" s="16">
        <v>0</v>
      </c>
      <c r="E457" s="68"/>
      <c r="F457" s="17">
        <v>0</v>
      </c>
      <c r="G457" s="17">
        <v>0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0</v>
      </c>
      <c r="N457" s="17">
        <v>0</v>
      </c>
      <c r="O457" s="17">
        <v>0</v>
      </c>
      <c r="P457" s="17">
        <v>0</v>
      </c>
      <c r="Q457" s="17">
        <v>0</v>
      </c>
      <c r="R457" s="17">
        <v>0</v>
      </c>
      <c r="S457" s="17">
        <v>0</v>
      </c>
      <c r="T457" s="17">
        <v>0</v>
      </c>
      <c r="U457" s="17">
        <v>0</v>
      </c>
      <c r="V457" s="17">
        <v>0</v>
      </c>
      <c r="W457" s="17">
        <v>0</v>
      </c>
      <c r="X457" s="17">
        <v>0</v>
      </c>
      <c r="Y457" s="17">
        <v>0</v>
      </c>
      <c r="Z457" s="17">
        <v>0</v>
      </c>
      <c r="AA457" s="17">
        <v>0</v>
      </c>
      <c r="AB457" s="17">
        <v>0</v>
      </c>
      <c r="AC457" s="17">
        <v>0</v>
      </c>
      <c r="AD457" s="17">
        <v>0</v>
      </c>
      <c r="AE457" s="17">
        <v>0</v>
      </c>
      <c r="AF457" s="17">
        <v>0</v>
      </c>
      <c r="AG457" s="17">
        <v>0</v>
      </c>
      <c r="AH457" s="17">
        <v>0</v>
      </c>
      <c r="AI457" s="17">
        <v>0</v>
      </c>
      <c r="AJ457"/>
      <c r="AK457"/>
      <c r="AL457"/>
      <c r="AM457"/>
      <c r="AN457"/>
      <c r="AO457"/>
    </row>
    <row r="458" spans="1:41" s="46" customFormat="1" hidden="1" outlineLevel="3" x14ac:dyDescent="0.35">
      <c r="A458" s="14" t="s">
        <v>623</v>
      </c>
      <c r="B458" s="74" t="s">
        <v>74</v>
      </c>
      <c r="C458" s="115">
        <v>0</v>
      </c>
      <c r="D458" s="16">
        <v>0</v>
      </c>
      <c r="E458" s="68"/>
      <c r="F458" s="17">
        <v>0</v>
      </c>
      <c r="G458" s="17">
        <v>0</v>
      </c>
      <c r="H458" s="17">
        <v>0</v>
      </c>
      <c r="I458" s="17">
        <v>0</v>
      </c>
      <c r="J458" s="17">
        <v>0</v>
      </c>
      <c r="K458" s="17">
        <v>0</v>
      </c>
      <c r="L458" s="17">
        <v>0</v>
      </c>
      <c r="M458" s="17">
        <v>0</v>
      </c>
      <c r="N458" s="17">
        <v>0</v>
      </c>
      <c r="O458" s="17">
        <v>0</v>
      </c>
      <c r="P458" s="17">
        <v>0</v>
      </c>
      <c r="Q458" s="17">
        <v>0</v>
      </c>
      <c r="R458" s="17">
        <v>0</v>
      </c>
      <c r="S458" s="17">
        <v>0</v>
      </c>
      <c r="T458" s="17">
        <v>0</v>
      </c>
      <c r="U458" s="17">
        <v>0</v>
      </c>
      <c r="V458" s="17">
        <v>0</v>
      </c>
      <c r="W458" s="17">
        <v>0</v>
      </c>
      <c r="X458" s="17">
        <v>0</v>
      </c>
      <c r="Y458" s="17">
        <v>0</v>
      </c>
      <c r="Z458" s="17">
        <v>0</v>
      </c>
      <c r="AA458" s="17">
        <v>0</v>
      </c>
      <c r="AB458" s="17">
        <v>0</v>
      </c>
      <c r="AC458" s="17">
        <v>0</v>
      </c>
      <c r="AD458" s="17">
        <v>0</v>
      </c>
      <c r="AE458" s="17">
        <v>0</v>
      </c>
      <c r="AF458" s="17">
        <v>0</v>
      </c>
      <c r="AG458" s="17">
        <v>0</v>
      </c>
      <c r="AH458" s="17">
        <v>0</v>
      </c>
      <c r="AI458" s="17">
        <v>0</v>
      </c>
      <c r="AJ458"/>
      <c r="AK458"/>
      <c r="AL458"/>
      <c r="AM458"/>
      <c r="AN458"/>
      <c r="AO458"/>
    </row>
    <row r="459" spans="1:41" s="46" customFormat="1" hidden="1" outlineLevel="3" x14ac:dyDescent="0.35">
      <c r="A459" s="14" t="s">
        <v>624</v>
      </c>
      <c r="B459" s="74" t="s">
        <v>75</v>
      </c>
      <c r="C459" s="115">
        <v>1</v>
      </c>
      <c r="D459" s="16">
        <v>669367.07600156614</v>
      </c>
      <c r="E459" s="68"/>
      <c r="F459" s="17">
        <v>0</v>
      </c>
      <c r="G459" s="17">
        <v>0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  <c r="N459" s="17">
        <v>0</v>
      </c>
      <c r="O459" s="17">
        <v>0</v>
      </c>
      <c r="P459" s="17">
        <v>0</v>
      </c>
      <c r="Q459" s="17">
        <v>0</v>
      </c>
      <c r="R459" s="17">
        <v>0</v>
      </c>
      <c r="S459" s="17">
        <v>0</v>
      </c>
      <c r="T459" s="17">
        <v>0</v>
      </c>
      <c r="U459" s="17">
        <v>0</v>
      </c>
      <c r="V459" s="17">
        <v>0</v>
      </c>
      <c r="W459" s="17">
        <v>0</v>
      </c>
      <c r="X459" s="17">
        <v>0</v>
      </c>
      <c r="Y459" s="17">
        <v>669367.07600156614</v>
      </c>
      <c r="Z459" s="17">
        <v>0</v>
      </c>
      <c r="AA459" s="17">
        <v>0</v>
      </c>
      <c r="AB459" s="17">
        <v>0</v>
      </c>
      <c r="AC459" s="17">
        <v>0</v>
      </c>
      <c r="AD459" s="17">
        <v>0</v>
      </c>
      <c r="AE459" s="17">
        <v>0</v>
      </c>
      <c r="AF459" s="17">
        <v>0</v>
      </c>
      <c r="AG459" s="17">
        <v>0</v>
      </c>
      <c r="AH459" s="17">
        <v>0</v>
      </c>
      <c r="AI459" s="17">
        <v>0</v>
      </c>
      <c r="AJ459"/>
      <c r="AK459"/>
      <c r="AL459"/>
      <c r="AM459"/>
      <c r="AN459"/>
      <c r="AO459"/>
    </row>
    <row r="460" spans="1:41" s="46" customFormat="1" hidden="1" outlineLevel="3" x14ac:dyDescent="0.35">
      <c r="A460" s="14" t="s">
        <v>625</v>
      </c>
      <c r="B460" s="74" t="s">
        <v>76</v>
      </c>
      <c r="C460" s="115">
        <v>0</v>
      </c>
      <c r="D460" s="16">
        <v>0</v>
      </c>
      <c r="E460" s="68"/>
      <c r="F460" s="17">
        <v>0</v>
      </c>
      <c r="G460" s="17">
        <v>0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  <c r="M460" s="17">
        <v>0</v>
      </c>
      <c r="N460" s="17">
        <v>0</v>
      </c>
      <c r="O460" s="17">
        <v>0</v>
      </c>
      <c r="P460" s="17">
        <v>0</v>
      </c>
      <c r="Q460" s="17">
        <v>0</v>
      </c>
      <c r="R460" s="17">
        <v>0</v>
      </c>
      <c r="S460" s="17">
        <v>0</v>
      </c>
      <c r="T460" s="17">
        <v>0</v>
      </c>
      <c r="U460" s="17">
        <v>0</v>
      </c>
      <c r="V460" s="17">
        <v>0</v>
      </c>
      <c r="W460" s="17">
        <v>0</v>
      </c>
      <c r="X460" s="17">
        <v>0</v>
      </c>
      <c r="Y460" s="17">
        <v>0</v>
      </c>
      <c r="Z460" s="17">
        <v>0</v>
      </c>
      <c r="AA460" s="17">
        <v>0</v>
      </c>
      <c r="AB460" s="17">
        <v>0</v>
      </c>
      <c r="AC460" s="17">
        <v>0</v>
      </c>
      <c r="AD460" s="17">
        <v>0</v>
      </c>
      <c r="AE460" s="17">
        <v>0</v>
      </c>
      <c r="AF460" s="17">
        <v>0</v>
      </c>
      <c r="AG460" s="17">
        <v>0</v>
      </c>
      <c r="AH460" s="17">
        <v>0</v>
      </c>
      <c r="AI460" s="17">
        <v>0</v>
      </c>
      <c r="AJ460"/>
      <c r="AK460"/>
      <c r="AL460"/>
      <c r="AM460"/>
      <c r="AN460"/>
      <c r="AO460"/>
    </row>
    <row r="461" spans="1:41" s="46" customFormat="1" hidden="1" outlineLevel="3" x14ac:dyDescent="0.35">
      <c r="A461" s="14" t="s">
        <v>626</v>
      </c>
      <c r="B461" s="74" t="s">
        <v>77</v>
      </c>
      <c r="C461" s="115">
        <v>0</v>
      </c>
      <c r="D461" s="16">
        <v>0</v>
      </c>
      <c r="E461" s="68"/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  <c r="N461" s="17">
        <v>0</v>
      </c>
      <c r="O461" s="17">
        <v>0</v>
      </c>
      <c r="P461" s="17">
        <v>0</v>
      </c>
      <c r="Q461" s="17">
        <v>0</v>
      </c>
      <c r="R461" s="17">
        <v>0</v>
      </c>
      <c r="S461" s="17">
        <v>0</v>
      </c>
      <c r="T461" s="17">
        <v>0</v>
      </c>
      <c r="U461" s="17">
        <v>0</v>
      </c>
      <c r="V461" s="17">
        <v>0</v>
      </c>
      <c r="W461" s="17">
        <v>0</v>
      </c>
      <c r="X461" s="17">
        <v>0</v>
      </c>
      <c r="Y461" s="17">
        <v>0</v>
      </c>
      <c r="Z461" s="17">
        <v>0</v>
      </c>
      <c r="AA461" s="17">
        <v>0</v>
      </c>
      <c r="AB461" s="17">
        <v>0</v>
      </c>
      <c r="AC461" s="17">
        <v>0</v>
      </c>
      <c r="AD461" s="17">
        <v>0</v>
      </c>
      <c r="AE461" s="17">
        <v>0</v>
      </c>
      <c r="AF461" s="17">
        <v>0</v>
      </c>
      <c r="AG461" s="17">
        <v>0</v>
      </c>
      <c r="AH461" s="17">
        <v>0</v>
      </c>
      <c r="AI461" s="17">
        <v>0</v>
      </c>
      <c r="AJ461"/>
      <c r="AK461"/>
      <c r="AL461"/>
      <c r="AM461"/>
      <c r="AN461"/>
      <c r="AO461"/>
    </row>
    <row r="462" spans="1:41" s="46" customFormat="1" hidden="1" outlineLevel="3" x14ac:dyDescent="0.35">
      <c r="A462" s="14" t="s">
        <v>627</v>
      </c>
      <c r="B462" s="74" t="s">
        <v>78</v>
      </c>
      <c r="C462" s="115">
        <v>0</v>
      </c>
      <c r="D462" s="16">
        <v>0</v>
      </c>
      <c r="E462" s="68"/>
      <c r="F462" s="17">
        <v>0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0</v>
      </c>
      <c r="N462" s="17">
        <v>0</v>
      </c>
      <c r="O462" s="17">
        <v>0</v>
      </c>
      <c r="P462" s="17">
        <v>0</v>
      </c>
      <c r="Q462" s="17">
        <v>0</v>
      </c>
      <c r="R462" s="17">
        <v>0</v>
      </c>
      <c r="S462" s="17">
        <v>0</v>
      </c>
      <c r="T462" s="17">
        <v>0</v>
      </c>
      <c r="U462" s="17">
        <v>0</v>
      </c>
      <c r="V462" s="17">
        <v>0</v>
      </c>
      <c r="W462" s="17">
        <v>0</v>
      </c>
      <c r="X462" s="17">
        <v>0</v>
      </c>
      <c r="Y462" s="17">
        <v>0</v>
      </c>
      <c r="Z462" s="17">
        <v>0</v>
      </c>
      <c r="AA462" s="17">
        <v>0</v>
      </c>
      <c r="AB462" s="17">
        <v>0</v>
      </c>
      <c r="AC462" s="17">
        <v>0</v>
      </c>
      <c r="AD462" s="17">
        <v>0</v>
      </c>
      <c r="AE462" s="17">
        <v>0</v>
      </c>
      <c r="AF462" s="17">
        <v>0</v>
      </c>
      <c r="AG462" s="17">
        <v>0</v>
      </c>
      <c r="AH462" s="17">
        <v>0</v>
      </c>
      <c r="AI462" s="17">
        <v>0</v>
      </c>
      <c r="AJ462"/>
      <c r="AK462"/>
      <c r="AL462"/>
      <c r="AM462"/>
      <c r="AN462"/>
      <c r="AO462"/>
    </row>
    <row r="463" spans="1:41" s="46" customFormat="1" hidden="1" outlineLevel="3" x14ac:dyDescent="0.35">
      <c r="A463" s="14" t="s">
        <v>628</v>
      </c>
      <c r="B463" s="74" t="s">
        <v>79</v>
      </c>
      <c r="C463" s="115">
        <v>0</v>
      </c>
      <c r="D463" s="16">
        <v>0</v>
      </c>
      <c r="E463" s="68"/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  <c r="N463" s="17">
        <v>0</v>
      </c>
      <c r="O463" s="17">
        <v>0</v>
      </c>
      <c r="P463" s="17">
        <v>0</v>
      </c>
      <c r="Q463" s="17">
        <v>0</v>
      </c>
      <c r="R463" s="17">
        <v>0</v>
      </c>
      <c r="S463" s="17">
        <v>0</v>
      </c>
      <c r="T463" s="17">
        <v>0</v>
      </c>
      <c r="U463" s="17">
        <v>0</v>
      </c>
      <c r="V463" s="17">
        <v>0</v>
      </c>
      <c r="W463" s="17">
        <v>0</v>
      </c>
      <c r="X463" s="17">
        <v>0</v>
      </c>
      <c r="Y463" s="17">
        <v>0</v>
      </c>
      <c r="Z463" s="17">
        <v>0</v>
      </c>
      <c r="AA463" s="17">
        <v>0</v>
      </c>
      <c r="AB463" s="17">
        <v>0</v>
      </c>
      <c r="AC463" s="17">
        <v>0</v>
      </c>
      <c r="AD463" s="17">
        <v>0</v>
      </c>
      <c r="AE463" s="17">
        <v>0</v>
      </c>
      <c r="AF463" s="17">
        <v>0</v>
      </c>
      <c r="AG463" s="17">
        <v>0</v>
      </c>
      <c r="AH463" s="17">
        <v>0</v>
      </c>
      <c r="AI463" s="17">
        <v>0</v>
      </c>
      <c r="AJ463"/>
      <c r="AK463"/>
      <c r="AL463"/>
      <c r="AM463"/>
      <c r="AN463"/>
      <c r="AO463"/>
    </row>
    <row r="464" spans="1:41" s="46" customFormat="1" hidden="1" outlineLevel="3" x14ac:dyDescent="0.35">
      <c r="A464" s="14" t="s">
        <v>629</v>
      </c>
      <c r="B464" s="74" t="s">
        <v>80</v>
      </c>
      <c r="C464" s="115">
        <v>0</v>
      </c>
      <c r="D464" s="16">
        <v>0</v>
      </c>
      <c r="E464" s="68"/>
      <c r="F464" s="17">
        <v>0</v>
      </c>
      <c r="G464" s="17">
        <v>0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  <c r="N464" s="17">
        <v>0</v>
      </c>
      <c r="O464" s="17">
        <v>0</v>
      </c>
      <c r="P464" s="17">
        <v>0</v>
      </c>
      <c r="Q464" s="17">
        <v>0</v>
      </c>
      <c r="R464" s="17">
        <v>0</v>
      </c>
      <c r="S464" s="17">
        <v>0</v>
      </c>
      <c r="T464" s="17">
        <v>0</v>
      </c>
      <c r="U464" s="17">
        <v>0</v>
      </c>
      <c r="V464" s="17">
        <v>0</v>
      </c>
      <c r="W464" s="17">
        <v>0</v>
      </c>
      <c r="X464" s="17">
        <v>0</v>
      </c>
      <c r="Y464" s="17">
        <v>0</v>
      </c>
      <c r="Z464" s="17">
        <v>0</v>
      </c>
      <c r="AA464" s="17">
        <v>0</v>
      </c>
      <c r="AB464" s="17">
        <v>0</v>
      </c>
      <c r="AC464" s="17">
        <v>0</v>
      </c>
      <c r="AD464" s="17">
        <v>0</v>
      </c>
      <c r="AE464" s="17">
        <v>0</v>
      </c>
      <c r="AF464" s="17">
        <v>0</v>
      </c>
      <c r="AG464" s="17">
        <v>0</v>
      </c>
      <c r="AH464" s="17">
        <v>0</v>
      </c>
      <c r="AI464" s="17">
        <v>0</v>
      </c>
      <c r="AJ464"/>
      <c r="AK464"/>
      <c r="AL464"/>
      <c r="AM464"/>
      <c r="AN464"/>
      <c r="AO464"/>
    </row>
    <row r="465" spans="1:41" s="46" customFormat="1" hidden="1" outlineLevel="3" x14ac:dyDescent="0.35">
      <c r="A465" s="14" t="s">
        <v>630</v>
      </c>
      <c r="B465" s="74" t="s">
        <v>81</v>
      </c>
      <c r="C465" s="115">
        <v>0</v>
      </c>
      <c r="D465" s="16">
        <v>0</v>
      </c>
      <c r="E465" s="68"/>
      <c r="F465" s="17">
        <v>0</v>
      </c>
      <c r="G465" s="17">
        <v>0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  <c r="N465" s="17">
        <v>0</v>
      </c>
      <c r="O465" s="17">
        <v>0</v>
      </c>
      <c r="P465" s="17">
        <v>0</v>
      </c>
      <c r="Q465" s="17">
        <v>0</v>
      </c>
      <c r="R465" s="17">
        <v>0</v>
      </c>
      <c r="S465" s="17">
        <v>0</v>
      </c>
      <c r="T465" s="17">
        <v>0</v>
      </c>
      <c r="U465" s="17">
        <v>0</v>
      </c>
      <c r="V465" s="17">
        <v>0</v>
      </c>
      <c r="W465" s="17">
        <v>0</v>
      </c>
      <c r="X465" s="17">
        <v>0</v>
      </c>
      <c r="Y465" s="17">
        <v>0</v>
      </c>
      <c r="Z465" s="17">
        <v>0</v>
      </c>
      <c r="AA465" s="17">
        <v>0</v>
      </c>
      <c r="AB465" s="17">
        <v>0</v>
      </c>
      <c r="AC465" s="17">
        <v>0</v>
      </c>
      <c r="AD465" s="17">
        <v>0</v>
      </c>
      <c r="AE465" s="17">
        <v>0</v>
      </c>
      <c r="AF465" s="17">
        <v>0</v>
      </c>
      <c r="AG465" s="17">
        <v>0</v>
      </c>
      <c r="AH465" s="17">
        <v>0</v>
      </c>
      <c r="AI465" s="17">
        <v>0</v>
      </c>
      <c r="AJ465"/>
      <c r="AK465"/>
      <c r="AL465"/>
      <c r="AM465"/>
      <c r="AN465"/>
      <c r="AO465"/>
    </row>
    <row r="466" spans="1:41" s="46" customFormat="1" ht="9.75" hidden="1" customHeight="1" outlineLevel="2" collapsed="1" x14ac:dyDescent="0.35">
      <c r="A466" s="24" t="s">
        <v>599</v>
      </c>
      <c r="B466" s="25" t="s">
        <v>102</v>
      </c>
      <c r="C466" s="114">
        <v>3</v>
      </c>
      <c r="D466" s="26">
        <v>3714710.2090658713</v>
      </c>
      <c r="E466" s="58"/>
      <c r="F466" s="26">
        <v>0</v>
      </c>
      <c r="G466" s="26">
        <v>0</v>
      </c>
      <c r="H466" s="26">
        <v>0</v>
      </c>
      <c r="I466" s="26">
        <v>0</v>
      </c>
      <c r="J466" s="26">
        <v>0</v>
      </c>
      <c r="K466" s="26">
        <v>0</v>
      </c>
      <c r="L466" s="26">
        <v>0</v>
      </c>
      <c r="M466" s="26">
        <v>0</v>
      </c>
      <c r="N466" s="26">
        <v>0</v>
      </c>
      <c r="O466" s="26">
        <v>0</v>
      </c>
      <c r="P466" s="26">
        <v>0</v>
      </c>
      <c r="Q466" s="26">
        <v>0</v>
      </c>
      <c r="R466" s="26">
        <v>0</v>
      </c>
      <c r="S466" s="26">
        <v>0</v>
      </c>
      <c r="T466" s="26">
        <v>0</v>
      </c>
      <c r="U466" s="26">
        <v>0</v>
      </c>
      <c r="V466" s="26">
        <v>0</v>
      </c>
      <c r="W466" s="26">
        <v>0</v>
      </c>
      <c r="X466" s="26">
        <v>619118.36817764526</v>
      </c>
      <c r="Y466" s="26">
        <v>3095591.8408882264</v>
      </c>
      <c r="Z466" s="26">
        <v>0</v>
      </c>
      <c r="AA466" s="26">
        <v>0</v>
      </c>
      <c r="AB466" s="26">
        <v>0</v>
      </c>
      <c r="AC466" s="26">
        <v>0</v>
      </c>
      <c r="AD466" s="26">
        <v>0</v>
      </c>
      <c r="AE466" s="26">
        <v>0</v>
      </c>
      <c r="AF466" s="26">
        <v>0</v>
      </c>
      <c r="AG466" s="26">
        <v>0</v>
      </c>
      <c r="AH466" s="26">
        <v>0</v>
      </c>
      <c r="AI466" s="26">
        <v>0</v>
      </c>
      <c r="AJ466"/>
      <c r="AK466"/>
      <c r="AL466"/>
      <c r="AM466"/>
      <c r="AN466"/>
      <c r="AO466"/>
    </row>
    <row r="467" spans="1:41" s="46" customFormat="1" hidden="1" outlineLevel="3" x14ac:dyDescent="0.35">
      <c r="A467" s="14" t="s">
        <v>631</v>
      </c>
      <c r="B467" s="74" t="s">
        <v>52</v>
      </c>
      <c r="C467" s="115">
        <v>0</v>
      </c>
      <c r="D467" s="16">
        <v>0</v>
      </c>
      <c r="E467" s="68"/>
      <c r="F467" s="17">
        <v>0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  <c r="N467" s="17">
        <v>0</v>
      </c>
      <c r="O467" s="17">
        <v>0</v>
      </c>
      <c r="P467" s="17">
        <v>0</v>
      </c>
      <c r="Q467" s="17">
        <v>0</v>
      </c>
      <c r="R467" s="17">
        <v>0</v>
      </c>
      <c r="S467" s="17">
        <v>0</v>
      </c>
      <c r="T467" s="17">
        <v>0</v>
      </c>
      <c r="U467" s="17">
        <v>0</v>
      </c>
      <c r="V467" s="17">
        <v>0</v>
      </c>
      <c r="W467" s="17">
        <v>0</v>
      </c>
      <c r="X467" s="17">
        <v>0</v>
      </c>
      <c r="Y467" s="17">
        <v>0</v>
      </c>
      <c r="Z467" s="17">
        <v>0</v>
      </c>
      <c r="AA467" s="17">
        <v>0</v>
      </c>
      <c r="AB467" s="17">
        <v>0</v>
      </c>
      <c r="AC467" s="17">
        <v>0</v>
      </c>
      <c r="AD467" s="17">
        <v>0</v>
      </c>
      <c r="AE467" s="17">
        <v>0</v>
      </c>
      <c r="AF467" s="17">
        <v>0</v>
      </c>
      <c r="AG467" s="17">
        <v>0</v>
      </c>
      <c r="AH467" s="17">
        <v>0</v>
      </c>
      <c r="AI467" s="17">
        <v>0</v>
      </c>
      <c r="AJ467"/>
      <c r="AK467"/>
      <c r="AL467"/>
      <c r="AM467"/>
      <c r="AN467"/>
      <c r="AO467"/>
    </row>
    <row r="468" spans="1:41" s="46" customFormat="1" hidden="1" outlineLevel="3" x14ac:dyDescent="0.35">
      <c r="A468" s="14" t="s">
        <v>632</v>
      </c>
      <c r="B468" s="74" t="s">
        <v>53</v>
      </c>
      <c r="C468" s="115">
        <v>0</v>
      </c>
      <c r="D468" s="16">
        <v>0</v>
      </c>
      <c r="E468" s="68"/>
      <c r="F468" s="17">
        <v>0</v>
      </c>
      <c r="G468" s="17">
        <v>0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0</v>
      </c>
      <c r="N468" s="17">
        <v>0</v>
      </c>
      <c r="O468" s="17">
        <v>0</v>
      </c>
      <c r="P468" s="17">
        <v>0</v>
      </c>
      <c r="Q468" s="17">
        <v>0</v>
      </c>
      <c r="R468" s="17">
        <v>0</v>
      </c>
      <c r="S468" s="17">
        <v>0</v>
      </c>
      <c r="T468" s="17">
        <v>0</v>
      </c>
      <c r="U468" s="17">
        <v>0</v>
      </c>
      <c r="V468" s="17">
        <v>0</v>
      </c>
      <c r="W468" s="17">
        <v>0</v>
      </c>
      <c r="X468" s="17">
        <v>0</v>
      </c>
      <c r="Y468" s="17">
        <v>0</v>
      </c>
      <c r="Z468" s="17">
        <v>0</v>
      </c>
      <c r="AA468" s="17">
        <v>0</v>
      </c>
      <c r="AB468" s="17">
        <v>0</v>
      </c>
      <c r="AC468" s="17">
        <v>0</v>
      </c>
      <c r="AD468" s="17">
        <v>0</v>
      </c>
      <c r="AE468" s="17">
        <v>0</v>
      </c>
      <c r="AF468" s="17">
        <v>0</v>
      </c>
      <c r="AG468" s="17">
        <v>0</v>
      </c>
      <c r="AH468" s="17">
        <v>0</v>
      </c>
      <c r="AI468" s="17">
        <v>0</v>
      </c>
      <c r="AJ468"/>
      <c r="AK468"/>
      <c r="AL468"/>
      <c r="AM468"/>
      <c r="AN468"/>
      <c r="AO468"/>
    </row>
    <row r="469" spans="1:41" s="46" customFormat="1" hidden="1" outlineLevel="3" x14ac:dyDescent="0.35">
      <c r="A469" s="14" t="s">
        <v>633</v>
      </c>
      <c r="B469" s="74" t="s">
        <v>54</v>
      </c>
      <c r="C469" s="115">
        <v>0</v>
      </c>
      <c r="D469" s="16">
        <v>0</v>
      </c>
      <c r="E469" s="68"/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  <c r="N469" s="17">
        <v>0</v>
      </c>
      <c r="O469" s="17">
        <v>0</v>
      </c>
      <c r="P469" s="17">
        <v>0</v>
      </c>
      <c r="Q469" s="17">
        <v>0</v>
      </c>
      <c r="R469" s="17">
        <v>0</v>
      </c>
      <c r="S469" s="17">
        <v>0</v>
      </c>
      <c r="T469" s="17">
        <v>0</v>
      </c>
      <c r="U469" s="17">
        <v>0</v>
      </c>
      <c r="V469" s="17">
        <v>0</v>
      </c>
      <c r="W469" s="17">
        <v>0</v>
      </c>
      <c r="X469" s="17">
        <v>0</v>
      </c>
      <c r="Y469" s="17">
        <v>0</v>
      </c>
      <c r="Z469" s="17">
        <v>0</v>
      </c>
      <c r="AA469" s="17">
        <v>0</v>
      </c>
      <c r="AB469" s="17">
        <v>0</v>
      </c>
      <c r="AC469" s="17">
        <v>0</v>
      </c>
      <c r="AD469" s="17">
        <v>0</v>
      </c>
      <c r="AE469" s="17">
        <v>0</v>
      </c>
      <c r="AF469" s="17">
        <v>0</v>
      </c>
      <c r="AG469" s="17">
        <v>0</v>
      </c>
      <c r="AH469" s="17">
        <v>0</v>
      </c>
      <c r="AI469" s="17">
        <v>0</v>
      </c>
      <c r="AJ469"/>
      <c r="AK469"/>
      <c r="AL469"/>
      <c r="AM469"/>
      <c r="AN469"/>
      <c r="AO469"/>
    </row>
    <row r="470" spans="1:41" s="46" customFormat="1" hidden="1" outlineLevel="3" x14ac:dyDescent="0.35">
      <c r="A470" s="14" t="s">
        <v>634</v>
      </c>
      <c r="B470" s="74" t="s">
        <v>55</v>
      </c>
      <c r="C470" s="115">
        <v>0</v>
      </c>
      <c r="D470" s="16">
        <v>0</v>
      </c>
      <c r="E470" s="68"/>
      <c r="F470" s="17">
        <v>0</v>
      </c>
      <c r="G470" s="17">
        <v>0</v>
      </c>
      <c r="H470" s="17">
        <v>0</v>
      </c>
      <c r="I470" s="17">
        <v>0</v>
      </c>
      <c r="J470" s="17">
        <v>0</v>
      </c>
      <c r="K470" s="17">
        <v>0</v>
      </c>
      <c r="L470" s="17">
        <v>0</v>
      </c>
      <c r="M470" s="17">
        <v>0</v>
      </c>
      <c r="N470" s="17">
        <v>0</v>
      </c>
      <c r="O470" s="17">
        <v>0</v>
      </c>
      <c r="P470" s="17">
        <v>0</v>
      </c>
      <c r="Q470" s="17">
        <v>0</v>
      </c>
      <c r="R470" s="17">
        <v>0</v>
      </c>
      <c r="S470" s="17">
        <v>0</v>
      </c>
      <c r="T470" s="17">
        <v>0</v>
      </c>
      <c r="U470" s="17">
        <v>0</v>
      </c>
      <c r="V470" s="17">
        <v>0</v>
      </c>
      <c r="W470" s="17">
        <v>0</v>
      </c>
      <c r="X470" s="17">
        <v>0</v>
      </c>
      <c r="Y470" s="17">
        <v>0</v>
      </c>
      <c r="Z470" s="17">
        <v>0</v>
      </c>
      <c r="AA470" s="17">
        <v>0</v>
      </c>
      <c r="AB470" s="17">
        <v>0</v>
      </c>
      <c r="AC470" s="17">
        <v>0</v>
      </c>
      <c r="AD470" s="17">
        <v>0</v>
      </c>
      <c r="AE470" s="17">
        <v>0</v>
      </c>
      <c r="AF470" s="17">
        <v>0</v>
      </c>
      <c r="AG470" s="17">
        <v>0</v>
      </c>
      <c r="AH470" s="17">
        <v>0</v>
      </c>
      <c r="AI470" s="17">
        <v>0</v>
      </c>
      <c r="AJ470"/>
      <c r="AK470"/>
      <c r="AL470"/>
      <c r="AM470"/>
      <c r="AN470"/>
      <c r="AO470"/>
    </row>
    <row r="471" spans="1:41" s="46" customFormat="1" hidden="1" outlineLevel="3" x14ac:dyDescent="0.35">
      <c r="A471" s="14" t="s">
        <v>635</v>
      </c>
      <c r="B471" s="74" t="s">
        <v>56</v>
      </c>
      <c r="C471" s="115">
        <v>0</v>
      </c>
      <c r="D471" s="16">
        <v>0</v>
      </c>
      <c r="E471" s="68"/>
      <c r="F471" s="17">
        <v>0</v>
      </c>
      <c r="G471" s="17">
        <v>0</v>
      </c>
      <c r="H471" s="17">
        <v>0</v>
      </c>
      <c r="I471" s="17">
        <v>0</v>
      </c>
      <c r="J471" s="17">
        <v>0</v>
      </c>
      <c r="K471" s="17">
        <v>0</v>
      </c>
      <c r="L471" s="17">
        <v>0</v>
      </c>
      <c r="M471" s="17">
        <v>0</v>
      </c>
      <c r="N471" s="17">
        <v>0</v>
      </c>
      <c r="O471" s="17">
        <v>0</v>
      </c>
      <c r="P471" s="17">
        <v>0</v>
      </c>
      <c r="Q471" s="17">
        <v>0</v>
      </c>
      <c r="R471" s="17">
        <v>0</v>
      </c>
      <c r="S471" s="17">
        <v>0</v>
      </c>
      <c r="T471" s="17">
        <v>0</v>
      </c>
      <c r="U471" s="17">
        <v>0</v>
      </c>
      <c r="V471" s="17">
        <v>0</v>
      </c>
      <c r="W471" s="17">
        <v>0</v>
      </c>
      <c r="X471" s="17">
        <v>0</v>
      </c>
      <c r="Y471" s="17">
        <v>0</v>
      </c>
      <c r="Z471" s="17">
        <v>0</v>
      </c>
      <c r="AA471" s="17">
        <v>0</v>
      </c>
      <c r="AB471" s="17">
        <v>0</v>
      </c>
      <c r="AC471" s="17">
        <v>0</v>
      </c>
      <c r="AD471" s="17">
        <v>0</v>
      </c>
      <c r="AE471" s="17">
        <v>0</v>
      </c>
      <c r="AF471" s="17">
        <v>0</v>
      </c>
      <c r="AG471" s="17">
        <v>0</v>
      </c>
      <c r="AH471" s="17">
        <v>0</v>
      </c>
      <c r="AI471" s="17">
        <v>0</v>
      </c>
      <c r="AJ471"/>
      <c r="AK471"/>
      <c r="AL471"/>
      <c r="AM471"/>
      <c r="AN471"/>
      <c r="AO471"/>
    </row>
    <row r="472" spans="1:41" s="46" customFormat="1" hidden="1" outlineLevel="3" x14ac:dyDescent="0.35">
      <c r="A472" s="14" t="s">
        <v>636</v>
      </c>
      <c r="B472" s="74" t="s">
        <v>57</v>
      </c>
      <c r="C472" s="115">
        <v>0</v>
      </c>
      <c r="D472" s="16">
        <v>0</v>
      </c>
      <c r="E472" s="68"/>
      <c r="F472" s="17">
        <v>0</v>
      </c>
      <c r="G472" s="17">
        <v>0</v>
      </c>
      <c r="H472" s="17">
        <v>0</v>
      </c>
      <c r="I472" s="17">
        <v>0</v>
      </c>
      <c r="J472" s="17">
        <v>0</v>
      </c>
      <c r="K472" s="17">
        <v>0</v>
      </c>
      <c r="L472" s="17">
        <v>0</v>
      </c>
      <c r="M472" s="17">
        <v>0</v>
      </c>
      <c r="N472" s="17">
        <v>0</v>
      </c>
      <c r="O472" s="17">
        <v>0</v>
      </c>
      <c r="P472" s="17">
        <v>0</v>
      </c>
      <c r="Q472" s="17">
        <v>0</v>
      </c>
      <c r="R472" s="17">
        <v>0</v>
      </c>
      <c r="S472" s="17">
        <v>0</v>
      </c>
      <c r="T472" s="17">
        <v>0</v>
      </c>
      <c r="U472" s="17">
        <v>0</v>
      </c>
      <c r="V472" s="17">
        <v>0</v>
      </c>
      <c r="W472" s="17">
        <v>0</v>
      </c>
      <c r="X472" s="17">
        <v>0</v>
      </c>
      <c r="Y472" s="17">
        <v>0</v>
      </c>
      <c r="Z472" s="17">
        <v>0</v>
      </c>
      <c r="AA472" s="17">
        <v>0</v>
      </c>
      <c r="AB472" s="17">
        <v>0</v>
      </c>
      <c r="AC472" s="17">
        <v>0</v>
      </c>
      <c r="AD472" s="17">
        <v>0</v>
      </c>
      <c r="AE472" s="17">
        <v>0</v>
      </c>
      <c r="AF472" s="17">
        <v>0</v>
      </c>
      <c r="AG472" s="17">
        <v>0</v>
      </c>
      <c r="AH472" s="17">
        <v>0</v>
      </c>
      <c r="AI472" s="17">
        <v>0</v>
      </c>
      <c r="AJ472"/>
      <c r="AK472"/>
      <c r="AL472"/>
      <c r="AM472"/>
      <c r="AN472"/>
      <c r="AO472"/>
    </row>
    <row r="473" spans="1:41" s="46" customFormat="1" hidden="1" outlineLevel="3" x14ac:dyDescent="0.35">
      <c r="A473" s="14" t="s">
        <v>637</v>
      </c>
      <c r="B473" s="74" t="s">
        <v>58</v>
      </c>
      <c r="C473" s="115">
        <v>0</v>
      </c>
      <c r="D473" s="16">
        <v>0</v>
      </c>
      <c r="E473" s="68"/>
      <c r="F473" s="17">
        <v>0</v>
      </c>
      <c r="G473" s="17">
        <v>0</v>
      </c>
      <c r="H473" s="17">
        <v>0</v>
      </c>
      <c r="I473" s="17">
        <v>0</v>
      </c>
      <c r="J473" s="17">
        <v>0</v>
      </c>
      <c r="K473" s="17">
        <v>0</v>
      </c>
      <c r="L473" s="17">
        <v>0</v>
      </c>
      <c r="M473" s="17">
        <v>0</v>
      </c>
      <c r="N473" s="17">
        <v>0</v>
      </c>
      <c r="O473" s="17">
        <v>0</v>
      </c>
      <c r="P473" s="17">
        <v>0</v>
      </c>
      <c r="Q473" s="17">
        <v>0</v>
      </c>
      <c r="R473" s="17">
        <v>0</v>
      </c>
      <c r="S473" s="17">
        <v>0</v>
      </c>
      <c r="T473" s="17">
        <v>0</v>
      </c>
      <c r="U473" s="17">
        <v>0</v>
      </c>
      <c r="V473" s="17">
        <v>0</v>
      </c>
      <c r="W473" s="17">
        <v>0</v>
      </c>
      <c r="X473" s="17">
        <v>0</v>
      </c>
      <c r="Y473" s="17">
        <v>0</v>
      </c>
      <c r="Z473" s="17">
        <v>0</v>
      </c>
      <c r="AA473" s="17">
        <v>0</v>
      </c>
      <c r="AB473" s="17">
        <v>0</v>
      </c>
      <c r="AC473" s="17">
        <v>0</v>
      </c>
      <c r="AD473" s="17">
        <v>0</v>
      </c>
      <c r="AE473" s="17">
        <v>0</v>
      </c>
      <c r="AF473" s="17">
        <v>0</v>
      </c>
      <c r="AG473" s="17">
        <v>0</v>
      </c>
      <c r="AH473" s="17">
        <v>0</v>
      </c>
      <c r="AI473" s="17">
        <v>0</v>
      </c>
      <c r="AJ473"/>
      <c r="AK473"/>
      <c r="AL473"/>
      <c r="AM473"/>
      <c r="AN473"/>
      <c r="AO473"/>
    </row>
    <row r="474" spans="1:41" s="46" customFormat="1" hidden="1" outlineLevel="3" x14ac:dyDescent="0.35">
      <c r="A474" s="14" t="s">
        <v>638</v>
      </c>
      <c r="B474" s="74" t="s">
        <v>59</v>
      </c>
      <c r="C474" s="115">
        <v>0</v>
      </c>
      <c r="D474" s="16">
        <v>0</v>
      </c>
      <c r="E474" s="68"/>
      <c r="F474" s="17">
        <v>0</v>
      </c>
      <c r="G474" s="17">
        <v>0</v>
      </c>
      <c r="H474" s="17">
        <v>0</v>
      </c>
      <c r="I474" s="17">
        <v>0</v>
      </c>
      <c r="J474" s="17">
        <v>0</v>
      </c>
      <c r="K474" s="17">
        <v>0</v>
      </c>
      <c r="L474" s="17">
        <v>0</v>
      </c>
      <c r="M474" s="17">
        <v>0</v>
      </c>
      <c r="N474" s="17">
        <v>0</v>
      </c>
      <c r="O474" s="17">
        <v>0</v>
      </c>
      <c r="P474" s="17">
        <v>0</v>
      </c>
      <c r="Q474" s="17">
        <v>0</v>
      </c>
      <c r="R474" s="17">
        <v>0</v>
      </c>
      <c r="S474" s="17">
        <v>0</v>
      </c>
      <c r="T474" s="17">
        <v>0</v>
      </c>
      <c r="U474" s="17">
        <v>0</v>
      </c>
      <c r="V474" s="17">
        <v>0</v>
      </c>
      <c r="W474" s="17">
        <v>0</v>
      </c>
      <c r="X474" s="17">
        <v>0</v>
      </c>
      <c r="Y474" s="17">
        <v>0</v>
      </c>
      <c r="Z474" s="17">
        <v>0</v>
      </c>
      <c r="AA474" s="17">
        <v>0</v>
      </c>
      <c r="AB474" s="17">
        <v>0</v>
      </c>
      <c r="AC474" s="17">
        <v>0</v>
      </c>
      <c r="AD474" s="17">
        <v>0</v>
      </c>
      <c r="AE474" s="17">
        <v>0</v>
      </c>
      <c r="AF474" s="17">
        <v>0</v>
      </c>
      <c r="AG474" s="17">
        <v>0</v>
      </c>
      <c r="AH474" s="17">
        <v>0</v>
      </c>
      <c r="AI474" s="17">
        <v>0</v>
      </c>
      <c r="AJ474"/>
      <c r="AK474"/>
      <c r="AL474"/>
      <c r="AM474"/>
      <c r="AN474"/>
      <c r="AO474"/>
    </row>
    <row r="475" spans="1:41" s="46" customFormat="1" hidden="1" outlineLevel="3" x14ac:dyDescent="0.35">
      <c r="A475" s="14" t="s">
        <v>639</v>
      </c>
      <c r="B475" s="74" t="s">
        <v>60</v>
      </c>
      <c r="C475" s="115">
        <v>0</v>
      </c>
      <c r="D475" s="16">
        <v>0</v>
      </c>
      <c r="E475" s="68"/>
      <c r="F475" s="17">
        <v>0</v>
      </c>
      <c r="G475" s="17">
        <v>0</v>
      </c>
      <c r="H475" s="17">
        <v>0</v>
      </c>
      <c r="I475" s="17">
        <v>0</v>
      </c>
      <c r="J475" s="17">
        <v>0</v>
      </c>
      <c r="K475" s="17">
        <v>0</v>
      </c>
      <c r="L475" s="17">
        <v>0</v>
      </c>
      <c r="M475" s="17">
        <v>0</v>
      </c>
      <c r="N475" s="17">
        <v>0</v>
      </c>
      <c r="O475" s="17">
        <v>0</v>
      </c>
      <c r="P475" s="17">
        <v>0</v>
      </c>
      <c r="Q475" s="17">
        <v>0</v>
      </c>
      <c r="R475" s="17">
        <v>0</v>
      </c>
      <c r="S475" s="17">
        <v>0</v>
      </c>
      <c r="T475" s="17">
        <v>0</v>
      </c>
      <c r="U475" s="17">
        <v>0</v>
      </c>
      <c r="V475" s="17">
        <v>0</v>
      </c>
      <c r="W475" s="17">
        <v>0</v>
      </c>
      <c r="X475" s="17">
        <v>0</v>
      </c>
      <c r="Y475" s="17">
        <v>0</v>
      </c>
      <c r="Z475" s="17">
        <v>0</v>
      </c>
      <c r="AA475" s="17">
        <v>0</v>
      </c>
      <c r="AB475" s="17">
        <v>0</v>
      </c>
      <c r="AC475" s="17">
        <v>0</v>
      </c>
      <c r="AD475" s="17">
        <v>0</v>
      </c>
      <c r="AE475" s="17">
        <v>0</v>
      </c>
      <c r="AF475" s="17">
        <v>0</v>
      </c>
      <c r="AG475" s="17">
        <v>0</v>
      </c>
      <c r="AH475" s="17">
        <v>0</v>
      </c>
      <c r="AI475" s="17">
        <v>0</v>
      </c>
      <c r="AJ475"/>
      <c r="AK475"/>
      <c r="AL475"/>
      <c r="AM475"/>
      <c r="AN475"/>
      <c r="AO475"/>
    </row>
    <row r="476" spans="1:41" s="46" customFormat="1" hidden="1" outlineLevel="3" x14ac:dyDescent="0.35">
      <c r="A476" s="14" t="s">
        <v>640</v>
      </c>
      <c r="B476" s="74" t="s">
        <v>61</v>
      </c>
      <c r="C476" s="115">
        <v>1</v>
      </c>
      <c r="D476" s="16">
        <v>1238236.7363552905</v>
      </c>
      <c r="E476" s="68"/>
      <c r="F476" s="17">
        <v>0</v>
      </c>
      <c r="G476" s="17">
        <v>0</v>
      </c>
      <c r="H476" s="17">
        <v>0</v>
      </c>
      <c r="I476" s="17">
        <v>0</v>
      </c>
      <c r="J476" s="17">
        <v>0</v>
      </c>
      <c r="K476" s="17">
        <v>0</v>
      </c>
      <c r="L476" s="17">
        <v>0</v>
      </c>
      <c r="M476" s="17">
        <v>0</v>
      </c>
      <c r="N476" s="17">
        <v>0</v>
      </c>
      <c r="O476" s="17">
        <v>0</v>
      </c>
      <c r="P476" s="17">
        <v>0</v>
      </c>
      <c r="Q476" s="17">
        <v>0</v>
      </c>
      <c r="R476" s="17">
        <v>0</v>
      </c>
      <c r="S476" s="17">
        <v>0</v>
      </c>
      <c r="T476" s="17">
        <v>0</v>
      </c>
      <c r="U476" s="17">
        <v>0</v>
      </c>
      <c r="V476" s="17">
        <v>0</v>
      </c>
      <c r="W476" s="17">
        <v>0</v>
      </c>
      <c r="X476" s="17">
        <v>0</v>
      </c>
      <c r="Y476" s="17">
        <v>1238236.7363552905</v>
      </c>
      <c r="Z476" s="17">
        <v>0</v>
      </c>
      <c r="AA476" s="17">
        <v>0</v>
      </c>
      <c r="AB476" s="17">
        <v>0</v>
      </c>
      <c r="AC476" s="17">
        <v>0</v>
      </c>
      <c r="AD476" s="17">
        <v>0</v>
      </c>
      <c r="AE476" s="17">
        <v>0</v>
      </c>
      <c r="AF476" s="17">
        <v>0</v>
      </c>
      <c r="AG476" s="17">
        <v>0</v>
      </c>
      <c r="AH476" s="17">
        <v>0</v>
      </c>
      <c r="AI476" s="17">
        <v>0</v>
      </c>
      <c r="AJ476"/>
      <c r="AK476"/>
      <c r="AL476"/>
      <c r="AM476"/>
      <c r="AN476"/>
      <c r="AO476"/>
    </row>
    <row r="477" spans="1:41" s="46" customFormat="1" hidden="1" outlineLevel="3" x14ac:dyDescent="0.35">
      <c r="A477" s="14" t="s">
        <v>641</v>
      </c>
      <c r="B477" s="74" t="s">
        <v>62</v>
      </c>
      <c r="C477" s="115">
        <v>0</v>
      </c>
      <c r="D477" s="16">
        <v>0</v>
      </c>
      <c r="E477" s="68"/>
      <c r="F477" s="17">
        <v>0</v>
      </c>
      <c r="G477" s="17">
        <v>0</v>
      </c>
      <c r="H477" s="17">
        <v>0</v>
      </c>
      <c r="I477" s="17">
        <v>0</v>
      </c>
      <c r="J477" s="17">
        <v>0</v>
      </c>
      <c r="K477" s="17">
        <v>0</v>
      </c>
      <c r="L477" s="17">
        <v>0</v>
      </c>
      <c r="M477" s="17">
        <v>0</v>
      </c>
      <c r="N477" s="17">
        <v>0</v>
      </c>
      <c r="O477" s="17">
        <v>0</v>
      </c>
      <c r="P477" s="17">
        <v>0</v>
      </c>
      <c r="Q477" s="17">
        <v>0</v>
      </c>
      <c r="R477" s="17">
        <v>0</v>
      </c>
      <c r="S477" s="17">
        <v>0</v>
      </c>
      <c r="T477" s="17">
        <v>0</v>
      </c>
      <c r="U477" s="17">
        <v>0</v>
      </c>
      <c r="V477" s="17">
        <v>0</v>
      </c>
      <c r="W477" s="17">
        <v>0</v>
      </c>
      <c r="X477" s="17">
        <v>0</v>
      </c>
      <c r="Y477" s="17">
        <v>0</v>
      </c>
      <c r="Z477" s="17">
        <v>0</v>
      </c>
      <c r="AA477" s="17">
        <v>0</v>
      </c>
      <c r="AB477" s="17">
        <v>0</v>
      </c>
      <c r="AC477" s="17">
        <v>0</v>
      </c>
      <c r="AD477" s="17">
        <v>0</v>
      </c>
      <c r="AE477" s="17">
        <v>0</v>
      </c>
      <c r="AF477" s="17">
        <v>0</v>
      </c>
      <c r="AG477" s="17">
        <v>0</v>
      </c>
      <c r="AH477" s="17">
        <v>0</v>
      </c>
      <c r="AI477" s="17">
        <v>0</v>
      </c>
      <c r="AJ477"/>
      <c r="AK477"/>
      <c r="AL477"/>
      <c r="AM477"/>
      <c r="AN477"/>
      <c r="AO477"/>
    </row>
    <row r="478" spans="1:41" s="46" customFormat="1" hidden="1" outlineLevel="3" x14ac:dyDescent="0.35">
      <c r="A478" s="14" t="s">
        <v>642</v>
      </c>
      <c r="B478" s="74" t="s">
        <v>63</v>
      </c>
      <c r="C478" s="115">
        <v>0</v>
      </c>
      <c r="D478" s="16">
        <v>0</v>
      </c>
      <c r="E478" s="68"/>
      <c r="F478" s="17">
        <v>0</v>
      </c>
      <c r="G478" s="17">
        <v>0</v>
      </c>
      <c r="H478" s="17">
        <v>0</v>
      </c>
      <c r="I478" s="17">
        <v>0</v>
      </c>
      <c r="J478" s="17">
        <v>0</v>
      </c>
      <c r="K478" s="17">
        <v>0</v>
      </c>
      <c r="L478" s="17">
        <v>0</v>
      </c>
      <c r="M478" s="17">
        <v>0</v>
      </c>
      <c r="N478" s="17">
        <v>0</v>
      </c>
      <c r="O478" s="17">
        <v>0</v>
      </c>
      <c r="P478" s="17">
        <v>0</v>
      </c>
      <c r="Q478" s="17">
        <v>0</v>
      </c>
      <c r="R478" s="17">
        <v>0</v>
      </c>
      <c r="S478" s="17">
        <v>0</v>
      </c>
      <c r="T478" s="17">
        <v>0</v>
      </c>
      <c r="U478" s="17">
        <v>0</v>
      </c>
      <c r="V478" s="17">
        <v>0</v>
      </c>
      <c r="W478" s="17">
        <v>0</v>
      </c>
      <c r="X478" s="17">
        <v>0</v>
      </c>
      <c r="Y478" s="17">
        <v>0</v>
      </c>
      <c r="Z478" s="17">
        <v>0</v>
      </c>
      <c r="AA478" s="17">
        <v>0</v>
      </c>
      <c r="AB478" s="17">
        <v>0</v>
      </c>
      <c r="AC478" s="17">
        <v>0</v>
      </c>
      <c r="AD478" s="17">
        <v>0</v>
      </c>
      <c r="AE478" s="17">
        <v>0</v>
      </c>
      <c r="AF478" s="17">
        <v>0</v>
      </c>
      <c r="AG478" s="17">
        <v>0</v>
      </c>
      <c r="AH478" s="17">
        <v>0</v>
      </c>
      <c r="AI478" s="17">
        <v>0</v>
      </c>
      <c r="AJ478"/>
      <c r="AK478"/>
      <c r="AL478"/>
      <c r="AM478"/>
      <c r="AN478"/>
      <c r="AO478"/>
    </row>
    <row r="479" spans="1:41" s="46" customFormat="1" hidden="1" outlineLevel="3" x14ac:dyDescent="0.35">
      <c r="A479" s="14" t="s">
        <v>643</v>
      </c>
      <c r="B479" s="74" t="s">
        <v>64</v>
      </c>
      <c r="C479" s="115">
        <v>0</v>
      </c>
      <c r="D479" s="16">
        <v>0</v>
      </c>
      <c r="E479" s="68"/>
      <c r="F479" s="17">
        <v>0</v>
      </c>
      <c r="G479" s="17">
        <v>0</v>
      </c>
      <c r="H479" s="17">
        <v>0</v>
      </c>
      <c r="I479" s="17">
        <v>0</v>
      </c>
      <c r="J479" s="17">
        <v>0</v>
      </c>
      <c r="K479" s="17">
        <v>0</v>
      </c>
      <c r="L479" s="17">
        <v>0</v>
      </c>
      <c r="M479" s="17">
        <v>0</v>
      </c>
      <c r="N479" s="17">
        <v>0</v>
      </c>
      <c r="O479" s="17">
        <v>0</v>
      </c>
      <c r="P479" s="17">
        <v>0</v>
      </c>
      <c r="Q479" s="17">
        <v>0</v>
      </c>
      <c r="R479" s="17">
        <v>0</v>
      </c>
      <c r="S479" s="17">
        <v>0</v>
      </c>
      <c r="T479" s="17">
        <v>0</v>
      </c>
      <c r="U479" s="17">
        <v>0</v>
      </c>
      <c r="V479" s="17">
        <v>0</v>
      </c>
      <c r="W479" s="17">
        <v>0</v>
      </c>
      <c r="X479" s="17">
        <v>0</v>
      </c>
      <c r="Y479" s="17">
        <v>0</v>
      </c>
      <c r="Z479" s="17">
        <v>0</v>
      </c>
      <c r="AA479" s="17">
        <v>0</v>
      </c>
      <c r="AB479" s="17">
        <v>0</v>
      </c>
      <c r="AC479" s="17">
        <v>0</v>
      </c>
      <c r="AD479" s="17">
        <v>0</v>
      </c>
      <c r="AE479" s="17">
        <v>0</v>
      </c>
      <c r="AF479" s="17">
        <v>0</v>
      </c>
      <c r="AG479" s="17">
        <v>0</v>
      </c>
      <c r="AH479" s="17">
        <v>0</v>
      </c>
      <c r="AI479" s="17">
        <v>0</v>
      </c>
      <c r="AJ479"/>
      <c r="AK479"/>
      <c r="AL479"/>
      <c r="AM479"/>
      <c r="AN479"/>
      <c r="AO479"/>
    </row>
    <row r="480" spans="1:41" s="46" customFormat="1" hidden="1" outlineLevel="3" x14ac:dyDescent="0.35">
      <c r="A480" s="14" t="s">
        <v>644</v>
      </c>
      <c r="B480" s="74" t="s">
        <v>65</v>
      </c>
      <c r="C480" s="115">
        <v>0</v>
      </c>
      <c r="D480" s="16">
        <v>0</v>
      </c>
      <c r="E480" s="68"/>
      <c r="F480" s="17">
        <v>0</v>
      </c>
      <c r="G480" s="17">
        <v>0</v>
      </c>
      <c r="H480" s="17">
        <v>0</v>
      </c>
      <c r="I480" s="17">
        <v>0</v>
      </c>
      <c r="J480" s="17">
        <v>0</v>
      </c>
      <c r="K480" s="17">
        <v>0</v>
      </c>
      <c r="L480" s="17">
        <v>0</v>
      </c>
      <c r="M480" s="17">
        <v>0</v>
      </c>
      <c r="N480" s="17">
        <v>0</v>
      </c>
      <c r="O480" s="17">
        <v>0</v>
      </c>
      <c r="P480" s="17">
        <v>0</v>
      </c>
      <c r="Q480" s="17">
        <v>0</v>
      </c>
      <c r="R480" s="17">
        <v>0</v>
      </c>
      <c r="S480" s="17">
        <v>0</v>
      </c>
      <c r="T480" s="17">
        <v>0</v>
      </c>
      <c r="U480" s="17">
        <v>0</v>
      </c>
      <c r="V480" s="17">
        <v>0</v>
      </c>
      <c r="W480" s="17">
        <v>0</v>
      </c>
      <c r="X480" s="17">
        <v>0</v>
      </c>
      <c r="Y480" s="17">
        <v>0</v>
      </c>
      <c r="Z480" s="17">
        <v>0</v>
      </c>
      <c r="AA480" s="17">
        <v>0</v>
      </c>
      <c r="AB480" s="17">
        <v>0</v>
      </c>
      <c r="AC480" s="17">
        <v>0</v>
      </c>
      <c r="AD480" s="17">
        <v>0</v>
      </c>
      <c r="AE480" s="17">
        <v>0</v>
      </c>
      <c r="AF480" s="17">
        <v>0</v>
      </c>
      <c r="AG480" s="17">
        <v>0</v>
      </c>
      <c r="AH480" s="17">
        <v>0</v>
      </c>
      <c r="AI480" s="17">
        <v>0</v>
      </c>
      <c r="AJ480"/>
      <c r="AK480"/>
      <c r="AL480"/>
      <c r="AM480"/>
      <c r="AN480"/>
      <c r="AO480"/>
    </row>
    <row r="481" spans="1:41" s="46" customFormat="1" hidden="1" outlineLevel="3" x14ac:dyDescent="0.35">
      <c r="A481" s="14" t="s">
        <v>645</v>
      </c>
      <c r="B481" s="74" t="s">
        <v>66</v>
      </c>
      <c r="C481" s="115">
        <v>0</v>
      </c>
      <c r="D481" s="16">
        <v>0</v>
      </c>
      <c r="E481" s="68"/>
      <c r="F481" s="17">
        <v>0</v>
      </c>
      <c r="G481" s="17">
        <v>0</v>
      </c>
      <c r="H481" s="17">
        <v>0</v>
      </c>
      <c r="I481" s="17">
        <v>0</v>
      </c>
      <c r="J481" s="17">
        <v>0</v>
      </c>
      <c r="K481" s="17">
        <v>0</v>
      </c>
      <c r="L481" s="17">
        <v>0</v>
      </c>
      <c r="M481" s="17">
        <v>0</v>
      </c>
      <c r="N481" s="17">
        <v>0</v>
      </c>
      <c r="O481" s="17">
        <v>0</v>
      </c>
      <c r="P481" s="17">
        <v>0</v>
      </c>
      <c r="Q481" s="17">
        <v>0</v>
      </c>
      <c r="R481" s="17">
        <v>0</v>
      </c>
      <c r="S481" s="17">
        <v>0</v>
      </c>
      <c r="T481" s="17">
        <v>0</v>
      </c>
      <c r="U481" s="17">
        <v>0</v>
      </c>
      <c r="V481" s="17">
        <v>0</v>
      </c>
      <c r="W481" s="17">
        <v>0</v>
      </c>
      <c r="X481" s="17">
        <v>0</v>
      </c>
      <c r="Y481" s="17">
        <v>0</v>
      </c>
      <c r="Z481" s="17">
        <v>0</v>
      </c>
      <c r="AA481" s="17">
        <v>0</v>
      </c>
      <c r="AB481" s="17">
        <v>0</v>
      </c>
      <c r="AC481" s="17">
        <v>0</v>
      </c>
      <c r="AD481" s="17">
        <v>0</v>
      </c>
      <c r="AE481" s="17">
        <v>0</v>
      </c>
      <c r="AF481" s="17">
        <v>0</v>
      </c>
      <c r="AG481" s="17">
        <v>0</v>
      </c>
      <c r="AH481" s="17">
        <v>0</v>
      </c>
      <c r="AI481" s="17">
        <v>0</v>
      </c>
      <c r="AJ481"/>
      <c r="AK481"/>
      <c r="AL481"/>
      <c r="AM481"/>
      <c r="AN481"/>
      <c r="AO481"/>
    </row>
    <row r="482" spans="1:41" s="46" customFormat="1" hidden="1" outlineLevel="3" x14ac:dyDescent="0.35">
      <c r="A482" s="14" t="s">
        <v>646</v>
      </c>
      <c r="B482" s="74" t="s">
        <v>67</v>
      </c>
      <c r="C482" s="115">
        <v>1</v>
      </c>
      <c r="D482" s="16">
        <v>1238236.7363552905</v>
      </c>
      <c r="E482" s="68"/>
      <c r="F482" s="17">
        <v>0</v>
      </c>
      <c r="G482" s="17">
        <v>0</v>
      </c>
      <c r="H482" s="17">
        <v>0</v>
      </c>
      <c r="I482" s="17">
        <v>0</v>
      </c>
      <c r="J482" s="17">
        <v>0</v>
      </c>
      <c r="K482" s="17">
        <v>0</v>
      </c>
      <c r="L482" s="17">
        <v>0</v>
      </c>
      <c r="M482" s="17">
        <v>0</v>
      </c>
      <c r="N482" s="17">
        <v>0</v>
      </c>
      <c r="O482" s="17">
        <v>0</v>
      </c>
      <c r="P482" s="17">
        <v>0</v>
      </c>
      <c r="Q482" s="17">
        <v>0</v>
      </c>
      <c r="R482" s="17">
        <v>0</v>
      </c>
      <c r="S482" s="17">
        <v>0</v>
      </c>
      <c r="T482" s="17">
        <v>0</v>
      </c>
      <c r="U482" s="17">
        <v>0</v>
      </c>
      <c r="V482" s="17">
        <v>0</v>
      </c>
      <c r="W482" s="17">
        <v>0</v>
      </c>
      <c r="X482" s="17">
        <v>0</v>
      </c>
      <c r="Y482" s="17">
        <v>1238236.7363552905</v>
      </c>
      <c r="Z482" s="17">
        <v>0</v>
      </c>
      <c r="AA482" s="17">
        <v>0</v>
      </c>
      <c r="AB482" s="17">
        <v>0</v>
      </c>
      <c r="AC482" s="17">
        <v>0</v>
      </c>
      <c r="AD482" s="17">
        <v>0</v>
      </c>
      <c r="AE482" s="17">
        <v>0</v>
      </c>
      <c r="AF482" s="17">
        <v>0</v>
      </c>
      <c r="AG482" s="17">
        <v>0</v>
      </c>
      <c r="AH482" s="17">
        <v>0</v>
      </c>
      <c r="AI482" s="17">
        <v>0</v>
      </c>
      <c r="AJ482"/>
      <c r="AK482"/>
      <c r="AL482"/>
      <c r="AM482"/>
      <c r="AN482"/>
      <c r="AO482"/>
    </row>
    <row r="483" spans="1:41" s="46" customFormat="1" hidden="1" outlineLevel="3" x14ac:dyDescent="0.35">
      <c r="A483" s="14" t="s">
        <v>647</v>
      </c>
      <c r="B483" s="74" t="s">
        <v>68</v>
      </c>
      <c r="C483" s="115">
        <v>0</v>
      </c>
      <c r="D483" s="16">
        <v>0</v>
      </c>
      <c r="E483" s="68"/>
      <c r="F483" s="17">
        <v>0</v>
      </c>
      <c r="G483" s="17">
        <v>0</v>
      </c>
      <c r="H483" s="17">
        <v>0</v>
      </c>
      <c r="I483" s="17">
        <v>0</v>
      </c>
      <c r="J483" s="17">
        <v>0</v>
      </c>
      <c r="K483" s="17">
        <v>0</v>
      </c>
      <c r="L483" s="17">
        <v>0</v>
      </c>
      <c r="M483" s="17">
        <v>0</v>
      </c>
      <c r="N483" s="17">
        <v>0</v>
      </c>
      <c r="O483" s="17">
        <v>0</v>
      </c>
      <c r="P483" s="17">
        <v>0</v>
      </c>
      <c r="Q483" s="17">
        <v>0</v>
      </c>
      <c r="R483" s="17">
        <v>0</v>
      </c>
      <c r="S483" s="17">
        <v>0</v>
      </c>
      <c r="T483" s="17">
        <v>0</v>
      </c>
      <c r="U483" s="17">
        <v>0</v>
      </c>
      <c r="V483" s="17">
        <v>0</v>
      </c>
      <c r="W483" s="17">
        <v>0</v>
      </c>
      <c r="X483" s="17">
        <v>0</v>
      </c>
      <c r="Y483" s="17">
        <v>0</v>
      </c>
      <c r="Z483" s="17">
        <v>0</v>
      </c>
      <c r="AA483" s="17">
        <v>0</v>
      </c>
      <c r="AB483" s="17">
        <v>0</v>
      </c>
      <c r="AC483" s="17">
        <v>0</v>
      </c>
      <c r="AD483" s="17">
        <v>0</v>
      </c>
      <c r="AE483" s="17">
        <v>0</v>
      </c>
      <c r="AF483" s="17">
        <v>0</v>
      </c>
      <c r="AG483" s="17">
        <v>0</v>
      </c>
      <c r="AH483" s="17">
        <v>0</v>
      </c>
      <c r="AI483" s="17">
        <v>0</v>
      </c>
      <c r="AJ483"/>
      <c r="AK483"/>
      <c r="AL483"/>
      <c r="AM483"/>
      <c r="AN483"/>
      <c r="AO483"/>
    </row>
    <row r="484" spans="1:41" s="46" customFormat="1" hidden="1" outlineLevel="3" x14ac:dyDescent="0.35">
      <c r="A484" s="14" t="s">
        <v>648</v>
      </c>
      <c r="B484" s="74" t="s">
        <v>69</v>
      </c>
      <c r="C484" s="115">
        <v>1</v>
      </c>
      <c r="D484" s="16">
        <v>1238236.7363552905</v>
      </c>
      <c r="E484" s="68"/>
      <c r="F484" s="17">
        <v>0</v>
      </c>
      <c r="G484" s="17">
        <v>0</v>
      </c>
      <c r="H484" s="17">
        <v>0</v>
      </c>
      <c r="I484" s="17">
        <v>0</v>
      </c>
      <c r="J484" s="17">
        <v>0</v>
      </c>
      <c r="K484" s="17">
        <v>0</v>
      </c>
      <c r="L484" s="17">
        <v>0</v>
      </c>
      <c r="M484" s="17">
        <v>0</v>
      </c>
      <c r="N484" s="17">
        <v>0</v>
      </c>
      <c r="O484" s="17">
        <v>0</v>
      </c>
      <c r="P484" s="17">
        <v>0</v>
      </c>
      <c r="Q484" s="17">
        <v>0</v>
      </c>
      <c r="R484" s="17">
        <v>0</v>
      </c>
      <c r="S484" s="17">
        <v>0</v>
      </c>
      <c r="T484" s="17">
        <v>0</v>
      </c>
      <c r="U484" s="17">
        <v>0</v>
      </c>
      <c r="V484" s="17">
        <v>0</v>
      </c>
      <c r="W484" s="17">
        <v>0</v>
      </c>
      <c r="X484" s="17">
        <v>619118.36817764526</v>
      </c>
      <c r="Y484" s="17">
        <v>619118.36817764526</v>
      </c>
      <c r="Z484" s="17">
        <v>0</v>
      </c>
      <c r="AA484" s="17">
        <v>0</v>
      </c>
      <c r="AB484" s="17">
        <v>0</v>
      </c>
      <c r="AC484" s="17">
        <v>0</v>
      </c>
      <c r="AD484" s="17">
        <v>0</v>
      </c>
      <c r="AE484" s="17">
        <v>0</v>
      </c>
      <c r="AF484" s="17">
        <v>0</v>
      </c>
      <c r="AG484" s="17">
        <v>0</v>
      </c>
      <c r="AH484" s="17">
        <v>0</v>
      </c>
      <c r="AI484" s="17">
        <v>0</v>
      </c>
      <c r="AJ484"/>
      <c r="AK484"/>
      <c r="AL484"/>
      <c r="AM484"/>
      <c r="AN484"/>
      <c r="AO484"/>
    </row>
    <row r="485" spans="1:41" s="46" customFormat="1" hidden="1" outlineLevel="3" x14ac:dyDescent="0.35">
      <c r="A485" s="14" t="s">
        <v>649</v>
      </c>
      <c r="B485" s="74" t="s">
        <v>70</v>
      </c>
      <c r="C485" s="115">
        <v>0</v>
      </c>
      <c r="D485" s="16">
        <v>0</v>
      </c>
      <c r="E485" s="68"/>
      <c r="F485" s="17">
        <v>0</v>
      </c>
      <c r="G485" s="17">
        <v>0</v>
      </c>
      <c r="H485" s="17">
        <v>0</v>
      </c>
      <c r="I485" s="17">
        <v>0</v>
      </c>
      <c r="J485" s="17">
        <v>0</v>
      </c>
      <c r="K485" s="17">
        <v>0</v>
      </c>
      <c r="L485" s="17">
        <v>0</v>
      </c>
      <c r="M485" s="17">
        <v>0</v>
      </c>
      <c r="N485" s="17">
        <v>0</v>
      </c>
      <c r="O485" s="17">
        <v>0</v>
      </c>
      <c r="P485" s="17">
        <v>0</v>
      </c>
      <c r="Q485" s="17">
        <v>0</v>
      </c>
      <c r="R485" s="17">
        <v>0</v>
      </c>
      <c r="S485" s="17">
        <v>0</v>
      </c>
      <c r="T485" s="17">
        <v>0</v>
      </c>
      <c r="U485" s="17">
        <v>0</v>
      </c>
      <c r="V485" s="17">
        <v>0</v>
      </c>
      <c r="W485" s="17">
        <v>0</v>
      </c>
      <c r="X485" s="17">
        <v>0</v>
      </c>
      <c r="Y485" s="17">
        <v>0</v>
      </c>
      <c r="Z485" s="17">
        <v>0</v>
      </c>
      <c r="AA485" s="17">
        <v>0</v>
      </c>
      <c r="AB485" s="17">
        <v>0</v>
      </c>
      <c r="AC485" s="17">
        <v>0</v>
      </c>
      <c r="AD485" s="17">
        <v>0</v>
      </c>
      <c r="AE485" s="17">
        <v>0</v>
      </c>
      <c r="AF485" s="17">
        <v>0</v>
      </c>
      <c r="AG485" s="17">
        <v>0</v>
      </c>
      <c r="AH485" s="17">
        <v>0</v>
      </c>
      <c r="AI485" s="17">
        <v>0</v>
      </c>
      <c r="AJ485"/>
      <c r="AK485"/>
      <c r="AL485"/>
      <c r="AM485"/>
      <c r="AN485"/>
      <c r="AO485"/>
    </row>
    <row r="486" spans="1:41" s="46" customFormat="1" hidden="1" outlineLevel="3" x14ac:dyDescent="0.35">
      <c r="A486" s="14" t="s">
        <v>650</v>
      </c>
      <c r="B486" s="74" t="s">
        <v>71</v>
      </c>
      <c r="C486" s="115">
        <v>0</v>
      </c>
      <c r="D486" s="16">
        <v>0</v>
      </c>
      <c r="E486" s="68"/>
      <c r="F486" s="17">
        <v>0</v>
      </c>
      <c r="G486" s="17">
        <v>0</v>
      </c>
      <c r="H486" s="17">
        <v>0</v>
      </c>
      <c r="I486" s="17">
        <v>0</v>
      </c>
      <c r="J486" s="17">
        <v>0</v>
      </c>
      <c r="K486" s="17">
        <v>0</v>
      </c>
      <c r="L486" s="17">
        <v>0</v>
      </c>
      <c r="M486" s="17">
        <v>0</v>
      </c>
      <c r="N486" s="17">
        <v>0</v>
      </c>
      <c r="O486" s="17">
        <v>0</v>
      </c>
      <c r="P486" s="17">
        <v>0</v>
      </c>
      <c r="Q486" s="17">
        <v>0</v>
      </c>
      <c r="R486" s="17">
        <v>0</v>
      </c>
      <c r="S486" s="17">
        <v>0</v>
      </c>
      <c r="T486" s="17">
        <v>0</v>
      </c>
      <c r="U486" s="17">
        <v>0</v>
      </c>
      <c r="V486" s="17">
        <v>0</v>
      </c>
      <c r="W486" s="17">
        <v>0</v>
      </c>
      <c r="X486" s="17">
        <v>0</v>
      </c>
      <c r="Y486" s="17">
        <v>0</v>
      </c>
      <c r="Z486" s="17">
        <v>0</v>
      </c>
      <c r="AA486" s="17">
        <v>0</v>
      </c>
      <c r="AB486" s="17">
        <v>0</v>
      </c>
      <c r="AC486" s="17">
        <v>0</v>
      </c>
      <c r="AD486" s="17">
        <v>0</v>
      </c>
      <c r="AE486" s="17">
        <v>0</v>
      </c>
      <c r="AF486" s="17">
        <v>0</v>
      </c>
      <c r="AG486" s="17">
        <v>0</v>
      </c>
      <c r="AH486" s="17">
        <v>0</v>
      </c>
      <c r="AI486" s="17">
        <v>0</v>
      </c>
      <c r="AJ486"/>
      <c r="AK486"/>
      <c r="AL486"/>
      <c r="AM486"/>
      <c r="AN486"/>
      <c r="AO486"/>
    </row>
    <row r="487" spans="1:41" s="46" customFormat="1" hidden="1" outlineLevel="3" x14ac:dyDescent="0.35">
      <c r="A487" s="14" t="s">
        <v>651</v>
      </c>
      <c r="B487" s="74" t="s">
        <v>72</v>
      </c>
      <c r="C487" s="115">
        <v>0</v>
      </c>
      <c r="D487" s="16">
        <v>0</v>
      </c>
      <c r="E487" s="68"/>
      <c r="F487" s="17">
        <v>0</v>
      </c>
      <c r="G487" s="17">
        <v>0</v>
      </c>
      <c r="H487" s="17">
        <v>0</v>
      </c>
      <c r="I487" s="17">
        <v>0</v>
      </c>
      <c r="J487" s="17">
        <v>0</v>
      </c>
      <c r="K487" s="17">
        <v>0</v>
      </c>
      <c r="L487" s="17">
        <v>0</v>
      </c>
      <c r="M487" s="17">
        <v>0</v>
      </c>
      <c r="N487" s="17">
        <v>0</v>
      </c>
      <c r="O487" s="17">
        <v>0</v>
      </c>
      <c r="P487" s="17">
        <v>0</v>
      </c>
      <c r="Q487" s="17">
        <v>0</v>
      </c>
      <c r="R487" s="17">
        <v>0</v>
      </c>
      <c r="S487" s="17">
        <v>0</v>
      </c>
      <c r="T487" s="17">
        <v>0</v>
      </c>
      <c r="U487" s="17">
        <v>0</v>
      </c>
      <c r="V487" s="17">
        <v>0</v>
      </c>
      <c r="W487" s="17">
        <v>0</v>
      </c>
      <c r="X487" s="17">
        <v>0</v>
      </c>
      <c r="Y487" s="17">
        <v>0</v>
      </c>
      <c r="Z487" s="17">
        <v>0</v>
      </c>
      <c r="AA487" s="17">
        <v>0</v>
      </c>
      <c r="AB487" s="17">
        <v>0</v>
      </c>
      <c r="AC487" s="17">
        <v>0</v>
      </c>
      <c r="AD487" s="17">
        <v>0</v>
      </c>
      <c r="AE487" s="17">
        <v>0</v>
      </c>
      <c r="AF487" s="17">
        <v>0</v>
      </c>
      <c r="AG487" s="17">
        <v>0</v>
      </c>
      <c r="AH487" s="17">
        <v>0</v>
      </c>
      <c r="AI487" s="17">
        <v>0</v>
      </c>
      <c r="AJ487"/>
      <c r="AK487"/>
      <c r="AL487"/>
      <c r="AM487"/>
      <c r="AN487"/>
      <c r="AO487"/>
    </row>
    <row r="488" spans="1:41" s="46" customFormat="1" hidden="1" outlineLevel="3" x14ac:dyDescent="0.35">
      <c r="A488" s="14" t="s">
        <v>652</v>
      </c>
      <c r="B488" s="74" t="s">
        <v>73</v>
      </c>
      <c r="C488" s="115">
        <v>0</v>
      </c>
      <c r="D488" s="16">
        <v>0</v>
      </c>
      <c r="E488" s="68"/>
      <c r="F488" s="17">
        <v>0</v>
      </c>
      <c r="G488" s="17">
        <v>0</v>
      </c>
      <c r="H488" s="17">
        <v>0</v>
      </c>
      <c r="I488" s="17">
        <v>0</v>
      </c>
      <c r="J488" s="17">
        <v>0</v>
      </c>
      <c r="K488" s="17">
        <v>0</v>
      </c>
      <c r="L488" s="17">
        <v>0</v>
      </c>
      <c r="M488" s="17">
        <v>0</v>
      </c>
      <c r="N488" s="17">
        <v>0</v>
      </c>
      <c r="O488" s="17">
        <v>0</v>
      </c>
      <c r="P488" s="17">
        <v>0</v>
      </c>
      <c r="Q488" s="17">
        <v>0</v>
      </c>
      <c r="R488" s="17">
        <v>0</v>
      </c>
      <c r="S488" s="17">
        <v>0</v>
      </c>
      <c r="T488" s="17">
        <v>0</v>
      </c>
      <c r="U488" s="17">
        <v>0</v>
      </c>
      <c r="V488" s="17">
        <v>0</v>
      </c>
      <c r="W488" s="17">
        <v>0</v>
      </c>
      <c r="X488" s="17">
        <v>0</v>
      </c>
      <c r="Y488" s="17">
        <v>0</v>
      </c>
      <c r="Z488" s="17">
        <v>0</v>
      </c>
      <c r="AA488" s="17">
        <v>0</v>
      </c>
      <c r="AB488" s="17">
        <v>0</v>
      </c>
      <c r="AC488" s="17">
        <v>0</v>
      </c>
      <c r="AD488" s="17">
        <v>0</v>
      </c>
      <c r="AE488" s="17">
        <v>0</v>
      </c>
      <c r="AF488" s="17">
        <v>0</v>
      </c>
      <c r="AG488" s="17">
        <v>0</v>
      </c>
      <c r="AH488" s="17">
        <v>0</v>
      </c>
      <c r="AI488" s="17">
        <v>0</v>
      </c>
      <c r="AJ488"/>
      <c r="AK488"/>
      <c r="AL488"/>
      <c r="AM488"/>
      <c r="AN488"/>
      <c r="AO488"/>
    </row>
    <row r="489" spans="1:41" s="46" customFormat="1" hidden="1" outlineLevel="3" x14ac:dyDescent="0.35">
      <c r="A489" s="14" t="s">
        <v>653</v>
      </c>
      <c r="B489" s="74" t="s">
        <v>74</v>
      </c>
      <c r="C489" s="115">
        <v>0</v>
      </c>
      <c r="D489" s="16">
        <v>0</v>
      </c>
      <c r="E489" s="68"/>
      <c r="F489" s="17">
        <v>0</v>
      </c>
      <c r="G489" s="17">
        <v>0</v>
      </c>
      <c r="H489" s="17">
        <v>0</v>
      </c>
      <c r="I489" s="17">
        <v>0</v>
      </c>
      <c r="J489" s="17">
        <v>0</v>
      </c>
      <c r="K489" s="17">
        <v>0</v>
      </c>
      <c r="L489" s="17">
        <v>0</v>
      </c>
      <c r="M489" s="17">
        <v>0</v>
      </c>
      <c r="N489" s="17">
        <v>0</v>
      </c>
      <c r="O489" s="17">
        <v>0</v>
      </c>
      <c r="P489" s="17">
        <v>0</v>
      </c>
      <c r="Q489" s="17">
        <v>0</v>
      </c>
      <c r="R489" s="17">
        <v>0</v>
      </c>
      <c r="S489" s="17">
        <v>0</v>
      </c>
      <c r="T489" s="17">
        <v>0</v>
      </c>
      <c r="U489" s="17">
        <v>0</v>
      </c>
      <c r="V489" s="17">
        <v>0</v>
      </c>
      <c r="W489" s="17">
        <v>0</v>
      </c>
      <c r="X489" s="17">
        <v>0</v>
      </c>
      <c r="Y489" s="17">
        <v>0</v>
      </c>
      <c r="Z489" s="17">
        <v>0</v>
      </c>
      <c r="AA489" s="17">
        <v>0</v>
      </c>
      <c r="AB489" s="17">
        <v>0</v>
      </c>
      <c r="AC489" s="17">
        <v>0</v>
      </c>
      <c r="AD489" s="17">
        <v>0</v>
      </c>
      <c r="AE489" s="17">
        <v>0</v>
      </c>
      <c r="AF489" s="17">
        <v>0</v>
      </c>
      <c r="AG489" s="17">
        <v>0</v>
      </c>
      <c r="AH489" s="17">
        <v>0</v>
      </c>
      <c r="AI489" s="17">
        <v>0</v>
      </c>
      <c r="AJ489"/>
      <c r="AK489"/>
      <c r="AL489"/>
      <c r="AM489"/>
      <c r="AN489"/>
      <c r="AO489"/>
    </row>
    <row r="490" spans="1:41" s="46" customFormat="1" hidden="1" outlineLevel="3" x14ac:dyDescent="0.35">
      <c r="A490" s="14" t="s">
        <v>654</v>
      </c>
      <c r="B490" s="74" t="s">
        <v>75</v>
      </c>
      <c r="C490" s="115">
        <v>0</v>
      </c>
      <c r="D490" s="16">
        <v>0</v>
      </c>
      <c r="E490" s="68"/>
      <c r="F490" s="17">
        <v>0</v>
      </c>
      <c r="G490" s="17">
        <v>0</v>
      </c>
      <c r="H490" s="17">
        <v>0</v>
      </c>
      <c r="I490" s="17">
        <v>0</v>
      </c>
      <c r="J490" s="17">
        <v>0</v>
      </c>
      <c r="K490" s="17">
        <v>0</v>
      </c>
      <c r="L490" s="17">
        <v>0</v>
      </c>
      <c r="M490" s="17">
        <v>0</v>
      </c>
      <c r="N490" s="17">
        <v>0</v>
      </c>
      <c r="O490" s="17">
        <v>0</v>
      </c>
      <c r="P490" s="17">
        <v>0</v>
      </c>
      <c r="Q490" s="17">
        <v>0</v>
      </c>
      <c r="R490" s="17">
        <v>0</v>
      </c>
      <c r="S490" s="17">
        <v>0</v>
      </c>
      <c r="T490" s="17">
        <v>0</v>
      </c>
      <c r="U490" s="17">
        <v>0</v>
      </c>
      <c r="V490" s="17">
        <v>0</v>
      </c>
      <c r="W490" s="17">
        <v>0</v>
      </c>
      <c r="X490" s="17">
        <v>0</v>
      </c>
      <c r="Y490" s="17">
        <v>0</v>
      </c>
      <c r="Z490" s="17">
        <v>0</v>
      </c>
      <c r="AA490" s="17">
        <v>0</v>
      </c>
      <c r="AB490" s="17">
        <v>0</v>
      </c>
      <c r="AC490" s="17">
        <v>0</v>
      </c>
      <c r="AD490" s="17">
        <v>0</v>
      </c>
      <c r="AE490" s="17">
        <v>0</v>
      </c>
      <c r="AF490" s="17">
        <v>0</v>
      </c>
      <c r="AG490" s="17">
        <v>0</v>
      </c>
      <c r="AH490" s="17">
        <v>0</v>
      </c>
      <c r="AI490" s="17">
        <v>0</v>
      </c>
      <c r="AJ490"/>
      <c r="AK490"/>
      <c r="AL490"/>
      <c r="AM490"/>
      <c r="AN490"/>
      <c r="AO490"/>
    </row>
    <row r="491" spans="1:41" s="46" customFormat="1" hidden="1" outlineLevel="3" x14ac:dyDescent="0.35">
      <c r="A491" s="14" t="s">
        <v>655</v>
      </c>
      <c r="B491" s="74" t="s">
        <v>76</v>
      </c>
      <c r="C491" s="115">
        <v>0</v>
      </c>
      <c r="D491" s="16">
        <v>0</v>
      </c>
      <c r="E491" s="68"/>
      <c r="F491" s="17">
        <v>0</v>
      </c>
      <c r="G491" s="17">
        <v>0</v>
      </c>
      <c r="H491" s="17">
        <v>0</v>
      </c>
      <c r="I491" s="17">
        <v>0</v>
      </c>
      <c r="J491" s="17">
        <v>0</v>
      </c>
      <c r="K491" s="17">
        <v>0</v>
      </c>
      <c r="L491" s="17">
        <v>0</v>
      </c>
      <c r="M491" s="17">
        <v>0</v>
      </c>
      <c r="N491" s="17">
        <v>0</v>
      </c>
      <c r="O491" s="17">
        <v>0</v>
      </c>
      <c r="P491" s="17">
        <v>0</v>
      </c>
      <c r="Q491" s="17">
        <v>0</v>
      </c>
      <c r="R491" s="17">
        <v>0</v>
      </c>
      <c r="S491" s="17">
        <v>0</v>
      </c>
      <c r="T491" s="17">
        <v>0</v>
      </c>
      <c r="U491" s="17">
        <v>0</v>
      </c>
      <c r="V491" s="17">
        <v>0</v>
      </c>
      <c r="W491" s="17">
        <v>0</v>
      </c>
      <c r="X491" s="17">
        <v>0</v>
      </c>
      <c r="Y491" s="17">
        <v>0</v>
      </c>
      <c r="Z491" s="17">
        <v>0</v>
      </c>
      <c r="AA491" s="17">
        <v>0</v>
      </c>
      <c r="AB491" s="17">
        <v>0</v>
      </c>
      <c r="AC491" s="17">
        <v>0</v>
      </c>
      <c r="AD491" s="17">
        <v>0</v>
      </c>
      <c r="AE491" s="17">
        <v>0</v>
      </c>
      <c r="AF491" s="17">
        <v>0</v>
      </c>
      <c r="AG491" s="17">
        <v>0</v>
      </c>
      <c r="AH491" s="17">
        <v>0</v>
      </c>
      <c r="AI491" s="17">
        <v>0</v>
      </c>
      <c r="AJ491"/>
      <c r="AK491"/>
      <c r="AL491"/>
      <c r="AM491"/>
      <c r="AN491"/>
      <c r="AO491"/>
    </row>
    <row r="492" spans="1:41" s="46" customFormat="1" hidden="1" outlineLevel="3" x14ac:dyDescent="0.35">
      <c r="A492" s="14" t="s">
        <v>656</v>
      </c>
      <c r="B492" s="74" t="s">
        <v>77</v>
      </c>
      <c r="C492" s="115">
        <v>0</v>
      </c>
      <c r="D492" s="16">
        <v>0</v>
      </c>
      <c r="E492" s="68"/>
      <c r="F492" s="17">
        <v>0</v>
      </c>
      <c r="G492" s="17">
        <v>0</v>
      </c>
      <c r="H492" s="17">
        <v>0</v>
      </c>
      <c r="I492" s="17">
        <v>0</v>
      </c>
      <c r="J492" s="17">
        <v>0</v>
      </c>
      <c r="K492" s="17">
        <v>0</v>
      </c>
      <c r="L492" s="17">
        <v>0</v>
      </c>
      <c r="M492" s="17">
        <v>0</v>
      </c>
      <c r="N492" s="17">
        <v>0</v>
      </c>
      <c r="O492" s="17">
        <v>0</v>
      </c>
      <c r="P492" s="17">
        <v>0</v>
      </c>
      <c r="Q492" s="17">
        <v>0</v>
      </c>
      <c r="R492" s="17">
        <v>0</v>
      </c>
      <c r="S492" s="17">
        <v>0</v>
      </c>
      <c r="T492" s="17">
        <v>0</v>
      </c>
      <c r="U492" s="17">
        <v>0</v>
      </c>
      <c r="V492" s="17">
        <v>0</v>
      </c>
      <c r="W492" s="17">
        <v>0</v>
      </c>
      <c r="X492" s="17">
        <v>0</v>
      </c>
      <c r="Y492" s="17">
        <v>0</v>
      </c>
      <c r="Z492" s="17">
        <v>0</v>
      </c>
      <c r="AA492" s="17">
        <v>0</v>
      </c>
      <c r="AB492" s="17">
        <v>0</v>
      </c>
      <c r="AC492" s="17">
        <v>0</v>
      </c>
      <c r="AD492" s="17">
        <v>0</v>
      </c>
      <c r="AE492" s="17">
        <v>0</v>
      </c>
      <c r="AF492" s="17">
        <v>0</v>
      </c>
      <c r="AG492" s="17">
        <v>0</v>
      </c>
      <c r="AH492" s="17">
        <v>0</v>
      </c>
      <c r="AI492" s="17">
        <v>0</v>
      </c>
      <c r="AJ492"/>
      <c r="AK492"/>
      <c r="AL492"/>
      <c r="AM492"/>
      <c r="AN492"/>
      <c r="AO492"/>
    </row>
    <row r="493" spans="1:41" s="46" customFormat="1" hidden="1" outlineLevel="3" x14ac:dyDescent="0.35">
      <c r="A493" s="14" t="s">
        <v>657</v>
      </c>
      <c r="B493" s="74" t="s">
        <v>78</v>
      </c>
      <c r="C493" s="115">
        <v>0</v>
      </c>
      <c r="D493" s="16">
        <v>0</v>
      </c>
      <c r="E493" s="68"/>
      <c r="F493" s="17">
        <v>0</v>
      </c>
      <c r="G493" s="17">
        <v>0</v>
      </c>
      <c r="H493" s="17">
        <v>0</v>
      </c>
      <c r="I493" s="17">
        <v>0</v>
      </c>
      <c r="J493" s="17">
        <v>0</v>
      </c>
      <c r="K493" s="17">
        <v>0</v>
      </c>
      <c r="L493" s="17">
        <v>0</v>
      </c>
      <c r="M493" s="17">
        <v>0</v>
      </c>
      <c r="N493" s="17">
        <v>0</v>
      </c>
      <c r="O493" s="17">
        <v>0</v>
      </c>
      <c r="P493" s="17">
        <v>0</v>
      </c>
      <c r="Q493" s="17">
        <v>0</v>
      </c>
      <c r="R493" s="17">
        <v>0</v>
      </c>
      <c r="S493" s="17">
        <v>0</v>
      </c>
      <c r="T493" s="17">
        <v>0</v>
      </c>
      <c r="U493" s="17">
        <v>0</v>
      </c>
      <c r="V493" s="17">
        <v>0</v>
      </c>
      <c r="W493" s="17">
        <v>0</v>
      </c>
      <c r="X493" s="17">
        <v>0</v>
      </c>
      <c r="Y493" s="17">
        <v>0</v>
      </c>
      <c r="Z493" s="17">
        <v>0</v>
      </c>
      <c r="AA493" s="17">
        <v>0</v>
      </c>
      <c r="AB493" s="17">
        <v>0</v>
      </c>
      <c r="AC493" s="17">
        <v>0</v>
      </c>
      <c r="AD493" s="17">
        <v>0</v>
      </c>
      <c r="AE493" s="17">
        <v>0</v>
      </c>
      <c r="AF493" s="17">
        <v>0</v>
      </c>
      <c r="AG493" s="17">
        <v>0</v>
      </c>
      <c r="AH493" s="17">
        <v>0</v>
      </c>
      <c r="AI493" s="17">
        <v>0</v>
      </c>
      <c r="AJ493"/>
      <c r="AK493"/>
      <c r="AL493"/>
      <c r="AM493"/>
      <c r="AN493"/>
      <c r="AO493"/>
    </row>
    <row r="494" spans="1:41" s="46" customFormat="1" hidden="1" outlineLevel="3" x14ac:dyDescent="0.35">
      <c r="A494" s="14" t="s">
        <v>658</v>
      </c>
      <c r="B494" s="74" t="s">
        <v>79</v>
      </c>
      <c r="C494" s="115">
        <v>0</v>
      </c>
      <c r="D494" s="16">
        <v>0</v>
      </c>
      <c r="E494" s="68"/>
      <c r="F494" s="17">
        <v>0</v>
      </c>
      <c r="G494" s="17">
        <v>0</v>
      </c>
      <c r="H494" s="17">
        <v>0</v>
      </c>
      <c r="I494" s="17">
        <v>0</v>
      </c>
      <c r="J494" s="17">
        <v>0</v>
      </c>
      <c r="K494" s="17">
        <v>0</v>
      </c>
      <c r="L494" s="17">
        <v>0</v>
      </c>
      <c r="M494" s="17">
        <v>0</v>
      </c>
      <c r="N494" s="17">
        <v>0</v>
      </c>
      <c r="O494" s="17">
        <v>0</v>
      </c>
      <c r="P494" s="17">
        <v>0</v>
      </c>
      <c r="Q494" s="17">
        <v>0</v>
      </c>
      <c r="R494" s="17">
        <v>0</v>
      </c>
      <c r="S494" s="17">
        <v>0</v>
      </c>
      <c r="T494" s="17">
        <v>0</v>
      </c>
      <c r="U494" s="17">
        <v>0</v>
      </c>
      <c r="V494" s="17">
        <v>0</v>
      </c>
      <c r="W494" s="17">
        <v>0</v>
      </c>
      <c r="X494" s="17">
        <v>0</v>
      </c>
      <c r="Y494" s="17">
        <v>0</v>
      </c>
      <c r="Z494" s="17">
        <v>0</v>
      </c>
      <c r="AA494" s="17">
        <v>0</v>
      </c>
      <c r="AB494" s="17">
        <v>0</v>
      </c>
      <c r="AC494" s="17">
        <v>0</v>
      </c>
      <c r="AD494" s="17">
        <v>0</v>
      </c>
      <c r="AE494" s="17">
        <v>0</v>
      </c>
      <c r="AF494" s="17">
        <v>0</v>
      </c>
      <c r="AG494" s="17">
        <v>0</v>
      </c>
      <c r="AH494" s="17">
        <v>0</v>
      </c>
      <c r="AI494" s="17">
        <v>0</v>
      </c>
      <c r="AJ494"/>
      <c r="AK494"/>
      <c r="AL494"/>
      <c r="AM494"/>
      <c r="AN494"/>
      <c r="AO494"/>
    </row>
    <row r="495" spans="1:41" s="46" customFormat="1" hidden="1" outlineLevel="3" x14ac:dyDescent="0.35">
      <c r="A495" s="14" t="s">
        <v>659</v>
      </c>
      <c r="B495" s="74" t="s">
        <v>80</v>
      </c>
      <c r="C495" s="115">
        <v>0</v>
      </c>
      <c r="D495" s="16">
        <v>0</v>
      </c>
      <c r="E495" s="68"/>
      <c r="F495" s="17">
        <v>0</v>
      </c>
      <c r="G495" s="17">
        <v>0</v>
      </c>
      <c r="H495" s="17">
        <v>0</v>
      </c>
      <c r="I495" s="17">
        <v>0</v>
      </c>
      <c r="J495" s="17">
        <v>0</v>
      </c>
      <c r="K495" s="17">
        <v>0</v>
      </c>
      <c r="L495" s="17">
        <v>0</v>
      </c>
      <c r="M495" s="17">
        <v>0</v>
      </c>
      <c r="N495" s="17">
        <v>0</v>
      </c>
      <c r="O495" s="17">
        <v>0</v>
      </c>
      <c r="P495" s="17">
        <v>0</v>
      </c>
      <c r="Q495" s="17">
        <v>0</v>
      </c>
      <c r="R495" s="17">
        <v>0</v>
      </c>
      <c r="S495" s="17">
        <v>0</v>
      </c>
      <c r="T495" s="17">
        <v>0</v>
      </c>
      <c r="U495" s="17">
        <v>0</v>
      </c>
      <c r="V495" s="17">
        <v>0</v>
      </c>
      <c r="W495" s="17">
        <v>0</v>
      </c>
      <c r="X495" s="17">
        <v>0</v>
      </c>
      <c r="Y495" s="17">
        <v>0</v>
      </c>
      <c r="Z495" s="17">
        <v>0</v>
      </c>
      <c r="AA495" s="17">
        <v>0</v>
      </c>
      <c r="AB495" s="17">
        <v>0</v>
      </c>
      <c r="AC495" s="17">
        <v>0</v>
      </c>
      <c r="AD495" s="17">
        <v>0</v>
      </c>
      <c r="AE495" s="17">
        <v>0</v>
      </c>
      <c r="AF495" s="17">
        <v>0</v>
      </c>
      <c r="AG495" s="17">
        <v>0</v>
      </c>
      <c r="AH495" s="17">
        <v>0</v>
      </c>
      <c r="AI495" s="17">
        <v>0</v>
      </c>
      <c r="AJ495"/>
      <c r="AK495"/>
      <c r="AL495"/>
      <c r="AM495"/>
      <c r="AN495"/>
      <c r="AO495"/>
    </row>
    <row r="496" spans="1:41" s="46" customFormat="1" hidden="1" outlineLevel="3" x14ac:dyDescent="0.35">
      <c r="A496" s="14" t="s">
        <v>660</v>
      </c>
      <c r="B496" s="74" t="s">
        <v>81</v>
      </c>
      <c r="C496" s="115">
        <v>0</v>
      </c>
      <c r="D496" s="16">
        <v>0</v>
      </c>
      <c r="E496" s="68"/>
      <c r="F496" s="17">
        <v>0</v>
      </c>
      <c r="G496" s="17">
        <v>0</v>
      </c>
      <c r="H496" s="17">
        <v>0</v>
      </c>
      <c r="I496" s="17">
        <v>0</v>
      </c>
      <c r="J496" s="17">
        <v>0</v>
      </c>
      <c r="K496" s="17">
        <v>0</v>
      </c>
      <c r="L496" s="17">
        <v>0</v>
      </c>
      <c r="M496" s="17">
        <v>0</v>
      </c>
      <c r="N496" s="17">
        <v>0</v>
      </c>
      <c r="O496" s="17">
        <v>0</v>
      </c>
      <c r="P496" s="17">
        <v>0</v>
      </c>
      <c r="Q496" s="17">
        <v>0</v>
      </c>
      <c r="R496" s="17">
        <v>0</v>
      </c>
      <c r="S496" s="17">
        <v>0</v>
      </c>
      <c r="T496" s="17">
        <v>0</v>
      </c>
      <c r="U496" s="17">
        <v>0</v>
      </c>
      <c r="V496" s="17">
        <v>0</v>
      </c>
      <c r="W496" s="17">
        <v>0</v>
      </c>
      <c r="X496" s="17">
        <v>0</v>
      </c>
      <c r="Y496" s="17">
        <v>0</v>
      </c>
      <c r="Z496" s="17">
        <v>0</v>
      </c>
      <c r="AA496" s="17">
        <v>0</v>
      </c>
      <c r="AB496" s="17">
        <v>0</v>
      </c>
      <c r="AC496" s="17">
        <v>0</v>
      </c>
      <c r="AD496" s="17">
        <v>0</v>
      </c>
      <c r="AE496" s="17">
        <v>0</v>
      </c>
      <c r="AF496" s="17">
        <v>0</v>
      </c>
      <c r="AG496" s="17">
        <v>0</v>
      </c>
      <c r="AH496" s="17">
        <v>0</v>
      </c>
      <c r="AI496" s="17">
        <v>0</v>
      </c>
      <c r="AJ496"/>
      <c r="AK496"/>
      <c r="AL496"/>
      <c r="AM496"/>
      <c r="AN496"/>
      <c r="AO496"/>
    </row>
    <row r="497" spans="1:35" hidden="1" outlineLevel="2" collapsed="1" x14ac:dyDescent="0.35">
      <c r="A497" s="24" t="s">
        <v>600</v>
      </c>
      <c r="B497" s="25" t="s">
        <v>103</v>
      </c>
      <c r="C497" s="114">
        <v>4</v>
      </c>
      <c r="D497" s="26">
        <v>2810546.5933433534</v>
      </c>
      <c r="E497" s="58"/>
      <c r="F497" s="26">
        <v>0</v>
      </c>
      <c r="G497" s="26">
        <v>0</v>
      </c>
      <c r="H497" s="26">
        <v>0</v>
      </c>
      <c r="I497" s="26">
        <v>0</v>
      </c>
      <c r="J497" s="26">
        <v>0</v>
      </c>
      <c r="K497" s="26">
        <v>2810546.5933433534</v>
      </c>
      <c r="L497" s="26">
        <v>0</v>
      </c>
      <c r="M497" s="26">
        <v>0</v>
      </c>
      <c r="N497" s="26">
        <v>0</v>
      </c>
      <c r="O497" s="26">
        <v>0</v>
      </c>
      <c r="P497" s="26">
        <v>0</v>
      </c>
      <c r="Q497" s="26">
        <v>0</v>
      </c>
      <c r="R497" s="26">
        <v>0</v>
      </c>
      <c r="S497" s="26">
        <v>0</v>
      </c>
      <c r="T497" s="26">
        <v>0</v>
      </c>
      <c r="U497" s="26">
        <v>0</v>
      </c>
      <c r="V497" s="26">
        <v>0</v>
      </c>
      <c r="W497" s="26">
        <v>0</v>
      </c>
      <c r="X497" s="26">
        <v>0</v>
      </c>
      <c r="Y497" s="26">
        <v>0</v>
      </c>
      <c r="Z497" s="26">
        <v>0</v>
      </c>
      <c r="AA497" s="26">
        <v>0</v>
      </c>
      <c r="AB497" s="26">
        <v>0</v>
      </c>
      <c r="AC497" s="26">
        <v>0</v>
      </c>
      <c r="AD497" s="26">
        <v>0</v>
      </c>
      <c r="AE497" s="26">
        <v>0</v>
      </c>
      <c r="AF497" s="26">
        <v>0</v>
      </c>
      <c r="AG497" s="26">
        <v>0</v>
      </c>
      <c r="AH497" s="26">
        <v>0</v>
      </c>
      <c r="AI497" s="26">
        <v>0</v>
      </c>
    </row>
    <row r="498" spans="1:35" hidden="1" outlineLevel="3" x14ac:dyDescent="0.35">
      <c r="A498" s="14" t="s">
        <v>661</v>
      </c>
      <c r="B498" s="74" t="s">
        <v>52</v>
      </c>
      <c r="C498" s="67">
        <v>0</v>
      </c>
      <c r="D498" s="16">
        <v>0</v>
      </c>
      <c r="E498" s="68"/>
      <c r="F498" s="17">
        <v>0</v>
      </c>
      <c r="G498" s="17">
        <v>0</v>
      </c>
      <c r="H498" s="17">
        <v>0</v>
      </c>
      <c r="I498" s="17">
        <v>0</v>
      </c>
      <c r="J498" s="17">
        <v>0</v>
      </c>
      <c r="K498" s="17">
        <v>0</v>
      </c>
      <c r="L498" s="17">
        <v>0</v>
      </c>
      <c r="M498" s="17">
        <v>0</v>
      </c>
      <c r="N498" s="17">
        <v>0</v>
      </c>
      <c r="O498" s="17">
        <v>0</v>
      </c>
      <c r="P498" s="17">
        <v>0</v>
      </c>
      <c r="Q498" s="17">
        <v>0</v>
      </c>
      <c r="R498" s="17">
        <v>0</v>
      </c>
      <c r="S498" s="17">
        <v>0</v>
      </c>
      <c r="T498" s="17">
        <v>0</v>
      </c>
      <c r="U498" s="17">
        <v>0</v>
      </c>
      <c r="V498" s="17">
        <v>0</v>
      </c>
      <c r="W498" s="17">
        <v>0</v>
      </c>
      <c r="X498" s="17">
        <v>0</v>
      </c>
      <c r="Y498" s="17">
        <v>0</v>
      </c>
      <c r="Z498" s="17">
        <v>0</v>
      </c>
      <c r="AA498" s="17">
        <v>0</v>
      </c>
      <c r="AB498" s="17">
        <v>0</v>
      </c>
      <c r="AC498" s="17">
        <v>0</v>
      </c>
      <c r="AD498" s="17">
        <v>0</v>
      </c>
      <c r="AE498" s="17">
        <v>0</v>
      </c>
      <c r="AF498" s="17">
        <v>0</v>
      </c>
      <c r="AG498" s="17">
        <v>0</v>
      </c>
      <c r="AH498" s="17">
        <v>0</v>
      </c>
      <c r="AI498" s="17">
        <v>0</v>
      </c>
    </row>
    <row r="499" spans="1:35" hidden="1" outlineLevel="3" x14ac:dyDescent="0.35">
      <c r="A499" s="14" t="s">
        <v>662</v>
      </c>
      <c r="B499" s="74" t="s">
        <v>53</v>
      </c>
      <c r="C499" s="67">
        <v>0</v>
      </c>
      <c r="D499" s="16">
        <v>0</v>
      </c>
      <c r="E499" s="68"/>
      <c r="F499" s="17">
        <v>0</v>
      </c>
      <c r="G499" s="17">
        <v>0</v>
      </c>
      <c r="H499" s="17">
        <v>0</v>
      </c>
      <c r="I499" s="17">
        <v>0</v>
      </c>
      <c r="J499" s="17">
        <v>0</v>
      </c>
      <c r="K499" s="17">
        <v>0</v>
      </c>
      <c r="L499" s="17">
        <v>0</v>
      </c>
      <c r="M499" s="17">
        <v>0</v>
      </c>
      <c r="N499" s="17">
        <v>0</v>
      </c>
      <c r="O499" s="17">
        <v>0</v>
      </c>
      <c r="P499" s="17">
        <v>0</v>
      </c>
      <c r="Q499" s="17">
        <v>0</v>
      </c>
      <c r="R499" s="17">
        <v>0</v>
      </c>
      <c r="S499" s="17">
        <v>0</v>
      </c>
      <c r="T499" s="17">
        <v>0</v>
      </c>
      <c r="U499" s="17">
        <v>0</v>
      </c>
      <c r="V499" s="17">
        <v>0</v>
      </c>
      <c r="W499" s="17">
        <v>0</v>
      </c>
      <c r="X499" s="17">
        <v>0</v>
      </c>
      <c r="Y499" s="17">
        <v>0</v>
      </c>
      <c r="Z499" s="17">
        <v>0</v>
      </c>
      <c r="AA499" s="17">
        <v>0</v>
      </c>
      <c r="AB499" s="17">
        <v>0</v>
      </c>
      <c r="AC499" s="17">
        <v>0</v>
      </c>
      <c r="AD499" s="17">
        <v>0</v>
      </c>
      <c r="AE499" s="17">
        <v>0</v>
      </c>
      <c r="AF499" s="17">
        <v>0</v>
      </c>
      <c r="AG499" s="17">
        <v>0</v>
      </c>
      <c r="AH499" s="17">
        <v>0</v>
      </c>
      <c r="AI499" s="17">
        <v>0</v>
      </c>
    </row>
    <row r="500" spans="1:35" hidden="1" outlineLevel="3" x14ac:dyDescent="0.35">
      <c r="A500" s="14" t="s">
        <v>663</v>
      </c>
      <c r="B500" s="74" t="s">
        <v>54</v>
      </c>
      <c r="C500" s="67">
        <v>0</v>
      </c>
      <c r="D500" s="16">
        <v>0</v>
      </c>
      <c r="E500" s="68"/>
      <c r="F500" s="17">
        <v>0</v>
      </c>
      <c r="G500" s="17">
        <v>0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0</v>
      </c>
      <c r="N500" s="17">
        <v>0</v>
      </c>
      <c r="O500" s="17">
        <v>0</v>
      </c>
      <c r="P500" s="17">
        <v>0</v>
      </c>
      <c r="Q500" s="17">
        <v>0</v>
      </c>
      <c r="R500" s="17">
        <v>0</v>
      </c>
      <c r="S500" s="17">
        <v>0</v>
      </c>
      <c r="T500" s="17">
        <v>0</v>
      </c>
      <c r="U500" s="17">
        <v>0</v>
      </c>
      <c r="V500" s="17">
        <v>0</v>
      </c>
      <c r="W500" s="17">
        <v>0</v>
      </c>
      <c r="X500" s="17">
        <v>0</v>
      </c>
      <c r="Y500" s="17">
        <v>0</v>
      </c>
      <c r="Z500" s="17">
        <v>0</v>
      </c>
      <c r="AA500" s="17">
        <v>0</v>
      </c>
      <c r="AB500" s="17">
        <v>0</v>
      </c>
      <c r="AC500" s="17">
        <v>0</v>
      </c>
      <c r="AD500" s="17">
        <v>0</v>
      </c>
      <c r="AE500" s="17">
        <v>0</v>
      </c>
      <c r="AF500" s="17">
        <v>0</v>
      </c>
      <c r="AG500" s="17">
        <v>0</v>
      </c>
      <c r="AH500" s="17">
        <v>0</v>
      </c>
      <c r="AI500" s="17">
        <v>0</v>
      </c>
    </row>
    <row r="501" spans="1:35" hidden="1" outlineLevel="3" x14ac:dyDescent="0.35">
      <c r="A501" s="14" t="s">
        <v>664</v>
      </c>
      <c r="B501" s="74" t="s">
        <v>55</v>
      </c>
      <c r="C501" s="67">
        <v>0</v>
      </c>
      <c r="D501" s="16">
        <v>0</v>
      </c>
      <c r="E501" s="68"/>
      <c r="F501" s="17">
        <v>0</v>
      </c>
      <c r="G501" s="17">
        <v>0</v>
      </c>
      <c r="H501" s="17">
        <v>0</v>
      </c>
      <c r="I501" s="17">
        <v>0</v>
      </c>
      <c r="J501" s="17">
        <v>0</v>
      </c>
      <c r="K501" s="17">
        <v>0</v>
      </c>
      <c r="L501" s="17">
        <v>0</v>
      </c>
      <c r="M501" s="17">
        <v>0</v>
      </c>
      <c r="N501" s="17">
        <v>0</v>
      </c>
      <c r="O501" s="17">
        <v>0</v>
      </c>
      <c r="P501" s="17">
        <v>0</v>
      </c>
      <c r="Q501" s="17">
        <v>0</v>
      </c>
      <c r="R501" s="17">
        <v>0</v>
      </c>
      <c r="S501" s="17">
        <v>0</v>
      </c>
      <c r="T501" s="17">
        <v>0</v>
      </c>
      <c r="U501" s="17">
        <v>0</v>
      </c>
      <c r="V501" s="17">
        <v>0</v>
      </c>
      <c r="W501" s="17">
        <v>0</v>
      </c>
      <c r="X501" s="17">
        <v>0</v>
      </c>
      <c r="Y501" s="17">
        <v>0</v>
      </c>
      <c r="Z501" s="17">
        <v>0</v>
      </c>
      <c r="AA501" s="17">
        <v>0</v>
      </c>
      <c r="AB501" s="17">
        <v>0</v>
      </c>
      <c r="AC501" s="17">
        <v>0</v>
      </c>
      <c r="AD501" s="17">
        <v>0</v>
      </c>
      <c r="AE501" s="17">
        <v>0</v>
      </c>
      <c r="AF501" s="17">
        <v>0</v>
      </c>
      <c r="AG501" s="17">
        <v>0</v>
      </c>
      <c r="AH501" s="17">
        <v>0</v>
      </c>
      <c r="AI501" s="17">
        <v>0</v>
      </c>
    </row>
    <row r="502" spans="1:35" hidden="1" outlineLevel="3" x14ac:dyDescent="0.35">
      <c r="A502" s="14" t="s">
        <v>665</v>
      </c>
      <c r="B502" s="74" t="s">
        <v>56</v>
      </c>
      <c r="C502" s="67">
        <v>0</v>
      </c>
      <c r="D502" s="16">
        <v>0</v>
      </c>
      <c r="E502" s="68"/>
      <c r="F502" s="17">
        <v>0</v>
      </c>
      <c r="G502" s="17">
        <v>0</v>
      </c>
      <c r="H502" s="17">
        <v>0</v>
      </c>
      <c r="I502" s="17">
        <v>0</v>
      </c>
      <c r="J502" s="17">
        <v>0</v>
      </c>
      <c r="K502" s="17">
        <v>0</v>
      </c>
      <c r="L502" s="17">
        <v>0</v>
      </c>
      <c r="M502" s="17">
        <v>0</v>
      </c>
      <c r="N502" s="17">
        <v>0</v>
      </c>
      <c r="O502" s="17">
        <v>0</v>
      </c>
      <c r="P502" s="17">
        <v>0</v>
      </c>
      <c r="Q502" s="17">
        <v>0</v>
      </c>
      <c r="R502" s="17">
        <v>0</v>
      </c>
      <c r="S502" s="17">
        <v>0</v>
      </c>
      <c r="T502" s="17">
        <v>0</v>
      </c>
      <c r="U502" s="17">
        <v>0</v>
      </c>
      <c r="V502" s="17">
        <v>0</v>
      </c>
      <c r="W502" s="17">
        <v>0</v>
      </c>
      <c r="X502" s="17">
        <v>0</v>
      </c>
      <c r="Y502" s="17">
        <v>0</v>
      </c>
      <c r="Z502" s="17">
        <v>0</v>
      </c>
      <c r="AA502" s="17">
        <v>0</v>
      </c>
      <c r="AB502" s="17">
        <v>0</v>
      </c>
      <c r="AC502" s="17">
        <v>0</v>
      </c>
      <c r="AD502" s="17">
        <v>0</v>
      </c>
      <c r="AE502" s="17">
        <v>0</v>
      </c>
      <c r="AF502" s="17">
        <v>0</v>
      </c>
      <c r="AG502" s="17">
        <v>0</v>
      </c>
      <c r="AH502" s="17">
        <v>0</v>
      </c>
      <c r="AI502" s="17">
        <v>0</v>
      </c>
    </row>
    <row r="503" spans="1:35" hidden="1" outlineLevel="3" x14ac:dyDescent="0.35">
      <c r="A503" s="14" t="s">
        <v>666</v>
      </c>
      <c r="B503" s="74" t="s">
        <v>57</v>
      </c>
      <c r="C503" s="67">
        <v>0</v>
      </c>
      <c r="D503" s="16">
        <v>0</v>
      </c>
      <c r="E503" s="68"/>
      <c r="F503" s="17">
        <v>0</v>
      </c>
      <c r="G503" s="17">
        <v>0</v>
      </c>
      <c r="H503" s="17">
        <v>0</v>
      </c>
      <c r="I503" s="17">
        <v>0</v>
      </c>
      <c r="J503" s="17">
        <v>0</v>
      </c>
      <c r="K503" s="17">
        <v>0</v>
      </c>
      <c r="L503" s="17">
        <v>0</v>
      </c>
      <c r="M503" s="17">
        <v>0</v>
      </c>
      <c r="N503" s="17">
        <v>0</v>
      </c>
      <c r="O503" s="17">
        <v>0</v>
      </c>
      <c r="P503" s="17">
        <v>0</v>
      </c>
      <c r="Q503" s="17">
        <v>0</v>
      </c>
      <c r="R503" s="17">
        <v>0</v>
      </c>
      <c r="S503" s="17">
        <v>0</v>
      </c>
      <c r="T503" s="17">
        <v>0</v>
      </c>
      <c r="U503" s="17">
        <v>0</v>
      </c>
      <c r="V503" s="17">
        <v>0</v>
      </c>
      <c r="W503" s="17">
        <v>0</v>
      </c>
      <c r="X503" s="17">
        <v>0</v>
      </c>
      <c r="Y503" s="17">
        <v>0</v>
      </c>
      <c r="Z503" s="17">
        <v>0</v>
      </c>
      <c r="AA503" s="17">
        <v>0</v>
      </c>
      <c r="AB503" s="17">
        <v>0</v>
      </c>
      <c r="AC503" s="17">
        <v>0</v>
      </c>
      <c r="AD503" s="17">
        <v>0</v>
      </c>
      <c r="AE503" s="17">
        <v>0</v>
      </c>
      <c r="AF503" s="17">
        <v>0</v>
      </c>
      <c r="AG503" s="17">
        <v>0</v>
      </c>
      <c r="AH503" s="17">
        <v>0</v>
      </c>
      <c r="AI503" s="17">
        <v>0</v>
      </c>
    </row>
    <row r="504" spans="1:35" hidden="1" outlineLevel="3" x14ac:dyDescent="0.35">
      <c r="A504" s="14" t="s">
        <v>667</v>
      </c>
      <c r="B504" s="74" t="s">
        <v>58</v>
      </c>
      <c r="C504" s="67">
        <v>0</v>
      </c>
      <c r="D504" s="16">
        <v>0</v>
      </c>
      <c r="E504" s="68"/>
      <c r="F504" s="17">
        <v>0</v>
      </c>
      <c r="G504" s="17">
        <v>0</v>
      </c>
      <c r="H504" s="17">
        <v>0</v>
      </c>
      <c r="I504" s="17">
        <v>0</v>
      </c>
      <c r="J504" s="17">
        <v>0</v>
      </c>
      <c r="K504" s="17">
        <v>0</v>
      </c>
      <c r="L504" s="17">
        <v>0</v>
      </c>
      <c r="M504" s="17">
        <v>0</v>
      </c>
      <c r="N504" s="17">
        <v>0</v>
      </c>
      <c r="O504" s="17">
        <v>0</v>
      </c>
      <c r="P504" s="17">
        <v>0</v>
      </c>
      <c r="Q504" s="17">
        <v>0</v>
      </c>
      <c r="R504" s="17">
        <v>0</v>
      </c>
      <c r="S504" s="17">
        <v>0</v>
      </c>
      <c r="T504" s="17">
        <v>0</v>
      </c>
      <c r="U504" s="17">
        <v>0</v>
      </c>
      <c r="V504" s="17">
        <v>0</v>
      </c>
      <c r="W504" s="17">
        <v>0</v>
      </c>
      <c r="X504" s="17">
        <v>0</v>
      </c>
      <c r="Y504" s="17">
        <v>0</v>
      </c>
      <c r="Z504" s="17">
        <v>0</v>
      </c>
      <c r="AA504" s="17">
        <v>0</v>
      </c>
      <c r="AB504" s="17">
        <v>0</v>
      </c>
      <c r="AC504" s="17">
        <v>0</v>
      </c>
      <c r="AD504" s="17">
        <v>0</v>
      </c>
      <c r="AE504" s="17">
        <v>0</v>
      </c>
      <c r="AF504" s="17">
        <v>0</v>
      </c>
      <c r="AG504" s="17">
        <v>0</v>
      </c>
      <c r="AH504" s="17">
        <v>0</v>
      </c>
      <c r="AI504" s="17">
        <v>0</v>
      </c>
    </row>
    <row r="505" spans="1:35" hidden="1" outlineLevel="3" x14ac:dyDescent="0.35">
      <c r="A505" s="14" t="s">
        <v>668</v>
      </c>
      <c r="B505" s="74" t="s">
        <v>59</v>
      </c>
      <c r="C505" s="67">
        <v>0</v>
      </c>
      <c r="D505" s="16">
        <v>0</v>
      </c>
      <c r="E505" s="68"/>
      <c r="F505" s="17">
        <v>0</v>
      </c>
      <c r="G505" s="17">
        <v>0</v>
      </c>
      <c r="H505" s="17">
        <v>0</v>
      </c>
      <c r="I505" s="17">
        <v>0</v>
      </c>
      <c r="J505" s="17">
        <v>0</v>
      </c>
      <c r="K505" s="17">
        <v>0</v>
      </c>
      <c r="L505" s="17">
        <v>0</v>
      </c>
      <c r="M505" s="17">
        <v>0</v>
      </c>
      <c r="N505" s="17">
        <v>0</v>
      </c>
      <c r="O505" s="17">
        <v>0</v>
      </c>
      <c r="P505" s="17">
        <v>0</v>
      </c>
      <c r="Q505" s="17">
        <v>0</v>
      </c>
      <c r="R505" s="17">
        <v>0</v>
      </c>
      <c r="S505" s="17">
        <v>0</v>
      </c>
      <c r="T505" s="17">
        <v>0</v>
      </c>
      <c r="U505" s="17">
        <v>0</v>
      </c>
      <c r="V505" s="17">
        <v>0</v>
      </c>
      <c r="W505" s="17">
        <v>0</v>
      </c>
      <c r="X505" s="17">
        <v>0</v>
      </c>
      <c r="Y505" s="17">
        <v>0</v>
      </c>
      <c r="Z505" s="17">
        <v>0</v>
      </c>
      <c r="AA505" s="17">
        <v>0</v>
      </c>
      <c r="AB505" s="17">
        <v>0</v>
      </c>
      <c r="AC505" s="17">
        <v>0</v>
      </c>
      <c r="AD505" s="17">
        <v>0</v>
      </c>
      <c r="AE505" s="17">
        <v>0</v>
      </c>
      <c r="AF505" s="17">
        <v>0</v>
      </c>
      <c r="AG505" s="17">
        <v>0</v>
      </c>
      <c r="AH505" s="17">
        <v>0</v>
      </c>
      <c r="AI505" s="17">
        <v>0</v>
      </c>
    </row>
    <row r="506" spans="1:35" hidden="1" outlineLevel="3" x14ac:dyDescent="0.35">
      <c r="A506" s="14" t="s">
        <v>669</v>
      </c>
      <c r="B506" s="74" t="s">
        <v>60</v>
      </c>
      <c r="C506" s="67">
        <v>0</v>
      </c>
      <c r="D506" s="16">
        <v>0</v>
      </c>
      <c r="E506" s="68"/>
      <c r="F506" s="17">
        <v>0</v>
      </c>
      <c r="G506" s="17">
        <v>0</v>
      </c>
      <c r="H506" s="17">
        <v>0</v>
      </c>
      <c r="I506" s="17">
        <v>0</v>
      </c>
      <c r="J506" s="17">
        <v>0</v>
      </c>
      <c r="K506" s="17">
        <v>0</v>
      </c>
      <c r="L506" s="17">
        <v>0</v>
      </c>
      <c r="M506" s="17">
        <v>0</v>
      </c>
      <c r="N506" s="17">
        <v>0</v>
      </c>
      <c r="O506" s="17">
        <v>0</v>
      </c>
      <c r="P506" s="17">
        <v>0</v>
      </c>
      <c r="Q506" s="17">
        <v>0</v>
      </c>
      <c r="R506" s="17">
        <v>0</v>
      </c>
      <c r="S506" s="17">
        <v>0</v>
      </c>
      <c r="T506" s="17">
        <v>0</v>
      </c>
      <c r="U506" s="17">
        <v>0</v>
      </c>
      <c r="V506" s="17">
        <v>0</v>
      </c>
      <c r="W506" s="17">
        <v>0</v>
      </c>
      <c r="X506" s="17">
        <v>0</v>
      </c>
      <c r="Y506" s="17">
        <v>0</v>
      </c>
      <c r="Z506" s="17">
        <v>0</v>
      </c>
      <c r="AA506" s="17">
        <v>0</v>
      </c>
      <c r="AB506" s="17">
        <v>0</v>
      </c>
      <c r="AC506" s="17">
        <v>0</v>
      </c>
      <c r="AD506" s="17">
        <v>0</v>
      </c>
      <c r="AE506" s="17">
        <v>0</v>
      </c>
      <c r="AF506" s="17">
        <v>0</v>
      </c>
      <c r="AG506" s="17">
        <v>0</v>
      </c>
      <c r="AH506" s="17">
        <v>0</v>
      </c>
      <c r="AI506" s="17">
        <v>0</v>
      </c>
    </row>
    <row r="507" spans="1:35" hidden="1" outlineLevel="3" x14ac:dyDescent="0.35">
      <c r="A507" s="14" t="s">
        <v>670</v>
      </c>
      <c r="B507" s="74" t="s">
        <v>61</v>
      </c>
      <c r="C507" s="67">
        <v>0</v>
      </c>
      <c r="D507" s="16">
        <v>0</v>
      </c>
      <c r="E507" s="68"/>
      <c r="F507" s="17">
        <v>0</v>
      </c>
      <c r="G507" s="17">
        <v>0</v>
      </c>
      <c r="H507" s="17">
        <v>0</v>
      </c>
      <c r="I507" s="17">
        <v>0</v>
      </c>
      <c r="J507" s="17">
        <v>0</v>
      </c>
      <c r="K507" s="17">
        <v>0</v>
      </c>
      <c r="L507" s="17">
        <v>0</v>
      </c>
      <c r="M507" s="17">
        <v>0</v>
      </c>
      <c r="N507" s="17">
        <v>0</v>
      </c>
      <c r="O507" s="17">
        <v>0</v>
      </c>
      <c r="P507" s="17">
        <v>0</v>
      </c>
      <c r="Q507" s="17">
        <v>0</v>
      </c>
      <c r="R507" s="17">
        <v>0</v>
      </c>
      <c r="S507" s="17">
        <v>0</v>
      </c>
      <c r="T507" s="17">
        <v>0</v>
      </c>
      <c r="U507" s="17">
        <v>0</v>
      </c>
      <c r="V507" s="17">
        <v>0</v>
      </c>
      <c r="W507" s="17">
        <v>0</v>
      </c>
      <c r="X507" s="17">
        <v>0</v>
      </c>
      <c r="Y507" s="17">
        <v>0</v>
      </c>
      <c r="Z507" s="17">
        <v>0</v>
      </c>
      <c r="AA507" s="17">
        <v>0</v>
      </c>
      <c r="AB507" s="17">
        <v>0</v>
      </c>
      <c r="AC507" s="17">
        <v>0</v>
      </c>
      <c r="AD507" s="17">
        <v>0</v>
      </c>
      <c r="AE507" s="17">
        <v>0</v>
      </c>
      <c r="AF507" s="17">
        <v>0</v>
      </c>
      <c r="AG507" s="17">
        <v>0</v>
      </c>
      <c r="AH507" s="17">
        <v>0</v>
      </c>
      <c r="AI507" s="17">
        <v>0</v>
      </c>
    </row>
    <row r="508" spans="1:35" hidden="1" outlineLevel="3" x14ac:dyDescent="0.35">
      <c r="A508" s="14" t="s">
        <v>671</v>
      </c>
      <c r="B508" s="74" t="s">
        <v>62</v>
      </c>
      <c r="C508" s="67">
        <v>0</v>
      </c>
      <c r="D508" s="16">
        <v>0</v>
      </c>
      <c r="E508" s="68"/>
      <c r="F508" s="17">
        <v>0</v>
      </c>
      <c r="G508" s="17">
        <v>0</v>
      </c>
      <c r="H508" s="17">
        <v>0</v>
      </c>
      <c r="I508" s="17">
        <v>0</v>
      </c>
      <c r="J508" s="17">
        <v>0</v>
      </c>
      <c r="K508" s="17">
        <v>0</v>
      </c>
      <c r="L508" s="17">
        <v>0</v>
      </c>
      <c r="M508" s="17">
        <v>0</v>
      </c>
      <c r="N508" s="17">
        <v>0</v>
      </c>
      <c r="O508" s="17">
        <v>0</v>
      </c>
      <c r="P508" s="17">
        <v>0</v>
      </c>
      <c r="Q508" s="17">
        <v>0</v>
      </c>
      <c r="R508" s="17">
        <v>0</v>
      </c>
      <c r="S508" s="17">
        <v>0</v>
      </c>
      <c r="T508" s="17">
        <v>0</v>
      </c>
      <c r="U508" s="17">
        <v>0</v>
      </c>
      <c r="V508" s="17">
        <v>0</v>
      </c>
      <c r="W508" s="17">
        <v>0</v>
      </c>
      <c r="X508" s="17">
        <v>0</v>
      </c>
      <c r="Y508" s="17">
        <v>0</v>
      </c>
      <c r="Z508" s="17">
        <v>0</v>
      </c>
      <c r="AA508" s="17">
        <v>0</v>
      </c>
      <c r="AB508" s="17">
        <v>0</v>
      </c>
      <c r="AC508" s="17">
        <v>0</v>
      </c>
      <c r="AD508" s="17">
        <v>0</v>
      </c>
      <c r="AE508" s="17">
        <v>0</v>
      </c>
      <c r="AF508" s="17">
        <v>0</v>
      </c>
      <c r="AG508" s="17">
        <v>0</v>
      </c>
      <c r="AH508" s="17">
        <v>0</v>
      </c>
      <c r="AI508" s="17">
        <v>0</v>
      </c>
    </row>
    <row r="509" spans="1:35" customFormat="1" hidden="1" outlineLevel="3" x14ac:dyDescent="0.35">
      <c r="A509" s="14" t="s">
        <v>672</v>
      </c>
      <c r="B509" s="74" t="s">
        <v>63</v>
      </c>
      <c r="C509" s="67">
        <v>0</v>
      </c>
      <c r="D509" s="16">
        <v>0</v>
      </c>
      <c r="E509" s="68"/>
      <c r="F509" s="17">
        <v>0</v>
      </c>
      <c r="G509" s="17">
        <v>0</v>
      </c>
      <c r="H509" s="17">
        <v>0</v>
      </c>
      <c r="I509" s="17">
        <v>0</v>
      </c>
      <c r="J509" s="17">
        <v>0</v>
      </c>
      <c r="K509" s="17">
        <v>0</v>
      </c>
      <c r="L509" s="17">
        <v>0</v>
      </c>
      <c r="M509" s="17">
        <v>0</v>
      </c>
      <c r="N509" s="17">
        <v>0</v>
      </c>
      <c r="O509" s="17">
        <v>0</v>
      </c>
      <c r="P509" s="17">
        <v>0</v>
      </c>
      <c r="Q509" s="17">
        <v>0</v>
      </c>
      <c r="R509" s="17">
        <v>0</v>
      </c>
      <c r="S509" s="17">
        <v>0</v>
      </c>
      <c r="T509" s="17">
        <v>0</v>
      </c>
      <c r="U509" s="17">
        <v>0</v>
      </c>
      <c r="V509" s="17">
        <v>0</v>
      </c>
      <c r="W509" s="17">
        <v>0</v>
      </c>
      <c r="X509" s="17">
        <v>0</v>
      </c>
      <c r="Y509" s="17">
        <v>0</v>
      </c>
      <c r="Z509" s="17">
        <v>0</v>
      </c>
      <c r="AA509" s="17">
        <v>0</v>
      </c>
      <c r="AB509" s="17">
        <v>0</v>
      </c>
      <c r="AC509" s="17">
        <v>0</v>
      </c>
      <c r="AD509" s="17">
        <v>0</v>
      </c>
      <c r="AE509" s="17">
        <v>0</v>
      </c>
      <c r="AF509" s="17">
        <v>0</v>
      </c>
      <c r="AG509" s="17">
        <v>0</v>
      </c>
      <c r="AH509" s="17">
        <v>0</v>
      </c>
      <c r="AI509" s="17">
        <v>0</v>
      </c>
    </row>
    <row r="510" spans="1:35" customFormat="1" hidden="1" outlineLevel="3" x14ac:dyDescent="0.35">
      <c r="A510" s="14" t="s">
        <v>673</v>
      </c>
      <c r="B510" s="74" t="s">
        <v>64</v>
      </c>
      <c r="C510" s="67">
        <v>0</v>
      </c>
      <c r="D510" s="16">
        <v>0</v>
      </c>
      <c r="E510" s="68"/>
      <c r="F510" s="17">
        <v>0</v>
      </c>
      <c r="G510" s="17">
        <v>0</v>
      </c>
      <c r="H510" s="17">
        <v>0</v>
      </c>
      <c r="I510" s="17">
        <v>0</v>
      </c>
      <c r="J510" s="17">
        <v>0</v>
      </c>
      <c r="K510" s="17">
        <v>0</v>
      </c>
      <c r="L510" s="17">
        <v>0</v>
      </c>
      <c r="M510" s="17">
        <v>0</v>
      </c>
      <c r="N510" s="17">
        <v>0</v>
      </c>
      <c r="O510" s="17">
        <v>0</v>
      </c>
      <c r="P510" s="17">
        <v>0</v>
      </c>
      <c r="Q510" s="17">
        <v>0</v>
      </c>
      <c r="R510" s="17">
        <v>0</v>
      </c>
      <c r="S510" s="17">
        <v>0</v>
      </c>
      <c r="T510" s="17">
        <v>0</v>
      </c>
      <c r="U510" s="17">
        <v>0</v>
      </c>
      <c r="V510" s="17">
        <v>0</v>
      </c>
      <c r="W510" s="17">
        <v>0</v>
      </c>
      <c r="X510" s="17">
        <v>0</v>
      </c>
      <c r="Y510" s="17">
        <v>0</v>
      </c>
      <c r="Z510" s="17">
        <v>0</v>
      </c>
      <c r="AA510" s="17">
        <v>0</v>
      </c>
      <c r="AB510" s="17">
        <v>0</v>
      </c>
      <c r="AC510" s="17">
        <v>0</v>
      </c>
      <c r="AD510" s="17">
        <v>0</v>
      </c>
      <c r="AE510" s="17">
        <v>0</v>
      </c>
      <c r="AF510" s="17">
        <v>0</v>
      </c>
      <c r="AG510" s="17">
        <v>0</v>
      </c>
      <c r="AH510" s="17">
        <v>0</v>
      </c>
      <c r="AI510" s="17">
        <v>0</v>
      </c>
    </row>
    <row r="511" spans="1:35" customFormat="1" hidden="1" outlineLevel="3" x14ac:dyDescent="0.35">
      <c r="A511" s="14" t="s">
        <v>674</v>
      </c>
      <c r="B511" s="74" t="s">
        <v>65</v>
      </c>
      <c r="C511" s="67">
        <v>0</v>
      </c>
      <c r="D511" s="16">
        <v>0</v>
      </c>
      <c r="E511" s="68"/>
      <c r="F511" s="17">
        <v>0</v>
      </c>
      <c r="G511" s="17">
        <v>0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  <c r="N511" s="17">
        <v>0</v>
      </c>
      <c r="O511" s="17">
        <v>0</v>
      </c>
      <c r="P511" s="17">
        <v>0</v>
      </c>
      <c r="Q511" s="17">
        <v>0</v>
      </c>
      <c r="R511" s="17">
        <v>0</v>
      </c>
      <c r="S511" s="17">
        <v>0</v>
      </c>
      <c r="T511" s="17">
        <v>0</v>
      </c>
      <c r="U511" s="17">
        <v>0</v>
      </c>
      <c r="V511" s="17">
        <v>0</v>
      </c>
      <c r="W511" s="17">
        <v>0</v>
      </c>
      <c r="X511" s="17">
        <v>0</v>
      </c>
      <c r="Y511" s="17">
        <v>0</v>
      </c>
      <c r="Z511" s="17">
        <v>0</v>
      </c>
      <c r="AA511" s="17">
        <v>0</v>
      </c>
      <c r="AB511" s="17">
        <v>0</v>
      </c>
      <c r="AC511" s="17">
        <v>0</v>
      </c>
      <c r="AD511" s="17">
        <v>0</v>
      </c>
      <c r="AE511" s="17">
        <v>0</v>
      </c>
      <c r="AF511" s="17">
        <v>0</v>
      </c>
      <c r="AG511" s="17">
        <v>0</v>
      </c>
      <c r="AH511" s="17">
        <v>0</v>
      </c>
      <c r="AI511" s="17">
        <v>0</v>
      </c>
    </row>
    <row r="512" spans="1:35" customFormat="1" hidden="1" outlineLevel="3" x14ac:dyDescent="0.35">
      <c r="A512" s="14" t="s">
        <v>675</v>
      </c>
      <c r="B512" s="74" t="s">
        <v>66</v>
      </c>
      <c r="C512" s="67">
        <v>0</v>
      </c>
      <c r="D512" s="16">
        <v>0</v>
      </c>
      <c r="E512" s="68"/>
      <c r="F512" s="17">
        <v>0</v>
      </c>
      <c r="G512" s="17">
        <v>0</v>
      </c>
      <c r="H512" s="17">
        <v>0</v>
      </c>
      <c r="I512" s="17">
        <v>0</v>
      </c>
      <c r="J512" s="17">
        <v>0</v>
      </c>
      <c r="K512" s="17">
        <v>0</v>
      </c>
      <c r="L512" s="17">
        <v>0</v>
      </c>
      <c r="M512" s="17">
        <v>0</v>
      </c>
      <c r="N512" s="17">
        <v>0</v>
      </c>
      <c r="O512" s="17">
        <v>0</v>
      </c>
      <c r="P512" s="17">
        <v>0</v>
      </c>
      <c r="Q512" s="17">
        <v>0</v>
      </c>
      <c r="R512" s="17">
        <v>0</v>
      </c>
      <c r="S512" s="17">
        <v>0</v>
      </c>
      <c r="T512" s="17">
        <v>0</v>
      </c>
      <c r="U512" s="17">
        <v>0</v>
      </c>
      <c r="V512" s="17">
        <v>0</v>
      </c>
      <c r="W512" s="17">
        <v>0</v>
      </c>
      <c r="X512" s="17">
        <v>0</v>
      </c>
      <c r="Y512" s="17">
        <v>0</v>
      </c>
      <c r="Z512" s="17">
        <v>0</v>
      </c>
      <c r="AA512" s="17">
        <v>0</v>
      </c>
      <c r="AB512" s="17">
        <v>0</v>
      </c>
      <c r="AC512" s="17">
        <v>0</v>
      </c>
      <c r="AD512" s="17">
        <v>0</v>
      </c>
      <c r="AE512" s="17">
        <v>0</v>
      </c>
      <c r="AF512" s="17">
        <v>0</v>
      </c>
      <c r="AG512" s="17">
        <v>0</v>
      </c>
      <c r="AH512" s="17">
        <v>0</v>
      </c>
      <c r="AI512" s="17">
        <v>0</v>
      </c>
    </row>
    <row r="513" spans="1:41" customFormat="1" hidden="1" outlineLevel="3" x14ac:dyDescent="0.35">
      <c r="A513" s="14" t="s">
        <v>676</v>
      </c>
      <c r="B513" s="74" t="s">
        <v>67</v>
      </c>
      <c r="C513" s="67">
        <v>0</v>
      </c>
      <c r="D513" s="16">
        <v>0</v>
      </c>
      <c r="E513" s="68"/>
      <c r="F513" s="17">
        <v>0</v>
      </c>
      <c r="G513" s="17">
        <v>0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  <c r="N513" s="17">
        <v>0</v>
      </c>
      <c r="O513" s="17">
        <v>0</v>
      </c>
      <c r="P513" s="17">
        <v>0</v>
      </c>
      <c r="Q513" s="17">
        <v>0</v>
      </c>
      <c r="R513" s="17">
        <v>0</v>
      </c>
      <c r="S513" s="17">
        <v>0</v>
      </c>
      <c r="T513" s="17">
        <v>0</v>
      </c>
      <c r="U513" s="17">
        <v>0</v>
      </c>
      <c r="V513" s="17">
        <v>0</v>
      </c>
      <c r="W513" s="17">
        <v>0</v>
      </c>
      <c r="X513" s="17">
        <v>0</v>
      </c>
      <c r="Y513" s="17">
        <v>0</v>
      </c>
      <c r="Z513" s="17">
        <v>0</v>
      </c>
      <c r="AA513" s="17">
        <v>0</v>
      </c>
      <c r="AB513" s="17">
        <v>0</v>
      </c>
      <c r="AC513" s="17">
        <v>0</v>
      </c>
      <c r="AD513" s="17">
        <v>0</v>
      </c>
      <c r="AE513" s="17">
        <v>0</v>
      </c>
      <c r="AF513" s="17">
        <v>0</v>
      </c>
      <c r="AG513" s="17">
        <v>0</v>
      </c>
      <c r="AH513" s="17">
        <v>0</v>
      </c>
      <c r="AI513" s="17">
        <v>0</v>
      </c>
    </row>
    <row r="514" spans="1:41" customFormat="1" hidden="1" outlineLevel="3" x14ac:dyDescent="0.35">
      <c r="A514" s="14" t="s">
        <v>677</v>
      </c>
      <c r="B514" s="74" t="s">
        <v>68</v>
      </c>
      <c r="C514" s="67">
        <v>0</v>
      </c>
      <c r="D514" s="16">
        <v>0</v>
      </c>
      <c r="E514" s="68"/>
      <c r="F514" s="17">
        <v>0</v>
      </c>
      <c r="G514" s="17">
        <v>0</v>
      </c>
      <c r="H514" s="17">
        <v>0</v>
      </c>
      <c r="I514" s="17">
        <v>0</v>
      </c>
      <c r="J514" s="17">
        <v>0</v>
      </c>
      <c r="K514" s="17">
        <v>0</v>
      </c>
      <c r="L514" s="17">
        <v>0</v>
      </c>
      <c r="M514" s="17">
        <v>0</v>
      </c>
      <c r="N514" s="17">
        <v>0</v>
      </c>
      <c r="O514" s="17">
        <v>0</v>
      </c>
      <c r="P514" s="17">
        <v>0</v>
      </c>
      <c r="Q514" s="17">
        <v>0</v>
      </c>
      <c r="R514" s="17">
        <v>0</v>
      </c>
      <c r="S514" s="17">
        <v>0</v>
      </c>
      <c r="T514" s="17">
        <v>0</v>
      </c>
      <c r="U514" s="17">
        <v>0</v>
      </c>
      <c r="V514" s="17">
        <v>0</v>
      </c>
      <c r="W514" s="17">
        <v>0</v>
      </c>
      <c r="X514" s="17">
        <v>0</v>
      </c>
      <c r="Y514" s="17">
        <v>0</v>
      </c>
      <c r="Z514" s="17">
        <v>0</v>
      </c>
      <c r="AA514" s="17">
        <v>0</v>
      </c>
      <c r="AB514" s="17">
        <v>0</v>
      </c>
      <c r="AC514" s="17">
        <v>0</v>
      </c>
      <c r="AD514" s="17">
        <v>0</v>
      </c>
      <c r="AE514" s="17">
        <v>0</v>
      </c>
      <c r="AF514" s="17">
        <v>0</v>
      </c>
      <c r="AG514" s="17">
        <v>0</v>
      </c>
      <c r="AH514" s="17">
        <v>0</v>
      </c>
      <c r="AI514" s="17">
        <v>0</v>
      </c>
    </row>
    <row r="515" spans="1:41" customFormat="1" hidden="1" outlineLevel="3" x14ac:dyDescent="0.35">
      <c r="A515" s="14" t="s">
        <v>678</v>
      </c>
      <c r="B515" s="74" t="s">
        <v>69</v>
      </c>
      <c r="C515" s="67">
        <v>0</v>
      </c>
      <c r="D515" s="16">
        <v>0</v>
      </c>
      <c r="E515" s="68"/>
      <c r="F515" s="17">
        <v>0</v>
      </c>
      <c r="G515" s="17">
        <v>0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  <c r="N515" s="17">
        <v>0</v>
      </c>
      <c r="O515" s="17">
        <v>0</v>
      </c>
      <c r="P515" s="17">
        <v>0</v>
      </c>
      <c r="Q515" s="17">
        <v>0</v>
      </c>
      <c r="R515" s="17">
        <v>0</v>
      </c>
      <c r="S515" s="17">
        <v>0</v>
      </c>
      <c r="T515" s="17">
        <v>0</v>
      </c>
      <c r="U515" s="17">
        <v>0</v>
      </c>
      <c r="V515" s="17">
        <v>0</v>
      </c>
      <c r="W515" s="17">
        <v>0</v>
      </c>
      <c r="X515" s="17">
        <v>0</v>
      </c>
      <c r="Y515" s="17">
        <v>0</v>
      </c>
      <c r="Z515" s="17">
        <v>0</v>
      </c>
      <c r="AA515" s="17">
        <v>0</v>
      </c>
      <c r="AB515" s="17">
        <v>0</v>
      </c>
      <c r="AC515" s="17">
        <v>0</v>
      </c>
      <c r="AD515" s="17">
        <v>0</v>
      </c>
      <c r="AE515" s="17">
        <v>0</v>
      </c>
      <c r="AF515" s="17">
        <v>0</v>
      </c>
      <c r="AG515" s="17">
        <v>0</v>
      </c>
      <c r="AH515" s="17">
        <v>0</v>
      </c>
      <c r="AI515" s="17">
        <v>0</v>
      </c>
    </row>
    <row r="516" spans="1:41" customFormat="1" hidden="1" outlineLevel="3" x14ac:dyDescent="0.35">
      <c r="A516" s="14" t="s">
        <v>679</v>
      </c>
      <c r="B516" s="74" t="s">
        <v>70</v>
      </c>
      <c r="C516" s="67">
        <v>0</v>
      </c>
      <c r="D516" s="16">
        <v>0</v>
      </c>
      <c r="E516" s="68"/>
      <c r="F516" s="17">
        <v>0</v>
      </c>
      <c r="G516" s="17">
        <v>0</v>
      </c>
      <c r="H516" s="17">
        <v>0</v>
      </c>
      <c r="I516" s="17">
        <v>0</v>
      </c>
      <c r="J516" s="17">
        <v>0</v>
      </c>
      <c r="K516" s="17">
        <v>0</v>
      </c>
      <c r="L516" s="17">
        <v>0</v>
      </c>
      <c r="M516" s="17">
        <v>0</v>
      </c>
      <c r="N516" s="17">
        <v>0</v>
      </c>
      <c r="O516" s="17">
        <v>0</v>
      </c>
      <c r="P516" s="17">
        <v>0</v>
      </c>
      <c r="Q516" s="17">
        <v>0</v>
      </c>
      <c r="R516" s="17">
        <v>0</v>
      </c>
      <c r="S516" s="17">
        <v>0</v>
      </c>
      <c r="T516" s="17">
        <v>0</v>
      </c>
      <c r="U516" s="17">
        <v>0</v>
      </c>
      <c r="V516" s="17">
        <v>0</v>
      </c>
      <c r="W516" s="17">
        <v>0</v>
      </c>
      <c r="X516" s="17">
        <v>0</v>
      </c>
      <c r="Y516" s="17">
        <v>0</v>
      </c>
      <c r="Z516" s="17">
        <v>0</v>
      </c>
      <c r="AA516" s="17">
        <v>0</v>
      </c>
      <c r="AB516" s="17">
        <v>0</v>
      </c>
      <c r="AC516" s="17">
        <v>0</v>
      </c>
      <c r="AD516" s="17">
        <v>0</v>
      </c>
      <c r="AE516" s="17">
        <v>0</v>
      </c>
      <c r="AF516" s="17">
        <v>0</v>
      </c>
      <c r="AG516" s="17">
        <v>0</v>
      </c>
      <c r="AH516" s="17">
        <v>0</v>
      </c>
      <c r="AI516" s="17">
        <v>0</v>
      </c>
    </row>
    <row r="517" spans="1:41" customFormat="1" hidden="1" outlineLevel="3" x14ac:dyDescent="0.35">
      <c r="A517" s="14" t="s">
        <v>680</v>
      </c>
      <c r="B517" s="74" t="s">
        <v>71</v>
      </c>
      <c r="C517" s="67">
        <v>0</v>
      </c>
      <c r="D517" s="16">
        <v>0</v>
      </c>
      <c r="E517" s="68"/>
      <c r="F517" s="17">
        <v>0</v>
      </c>
      <c r="G517" s="17">
        <v>0</v>
      </c>
      <c r="H517" s="17">
        <v>0</v>
      </c>
      <c r="I517" s="17">
        <v>0</v>
      </c>
      <c r="J517" s="17">
        <v>0</v>
      </c>
      <c r="K517" s="17">
        <v>0</v>
      </c>
      <c r="L517" s="17">
        <v>0</v>
      </c>
      <c r="M517" s="17">
        <v>0</v>
      </c>
      <c r="N517" s="17">
        <v>0</v>
      </c>
      <c r="O517" s="17">
        <v>0</v>
      </c>
      <c r="P517" s="17">
        <v>0</v>
      </c>
      <c r="Q517" s="17">
        <v>0</v>
      </c>
      <c r="R517" s="17">
        <v>0</v>
      </c>
      <c r="S517" s="17">
        <v>0</v>
      </c>
      <c r="T517" s="17">
        <v>0</v>
      </c>
      <c r="U517" s="17">
        <v>0</v>
      </c>
      <c r="V517" s="17">
        <v>0</v>
      </c>
      <c r="W517" s="17">
        <v>0</v>
      </c>
      <c r="X517" s="17">
        <v>0</v>
      </c>
      <c r="Y517" s="17">
        <v>0</v>
      </c>
      <c r="Z517" s="17">
        <v>0</v>
      </c>
      <c r="AA517" s="17">
        <v>0</v>
      </c>
      <c r="AB517" s="17">
        <v>0</v>
      </c>
      <c r="AC517" s="17">
        <v>0</v>
      </c>
      <c r="AD517" s="17">
        <v>0</v>
      </c>
      <c r="AE517" s="17">
        <v>0</v>
      </c>
      <c r="AF517" s="17">
        <v>0</v>
      </c>
      <c r="AG517" s="17">
        <v>0</v>
      </c>
      <c r="AH517" s="17">
        <v>0</v>
      </c>
      <c r="AI517" s="17">
        <v>0</v>
      </c>
    </row>
    <row r="518" spans="1:41" customFormat="1" hidden="1" outlineLevel="3" x14ac:dyDescent="0.35">
      <c r="A518" s="14" t="s">
        <v>681</v>
      </c>
      <c r="B518" s="74" t="s">
        <v>72</v>
      </c>
      <c r="C518" s="67">
        <v>0</v>
      </c>
      <c r="D518" s="16">
        <v>0</v>
      </c>
      <c r="E518" s="68"/>
      <c r="F518" s="17">
        <v>0</v>
      </c>
      <c r="G518" s="17">
        <v>0</v>
      </c>
      <c r="H518" s="17">
        <v>0</v>
      </c>
      <c r="I518" s="17">
        <v>0</v>
      </c>
      <c r="J518" s="17">
        <v>0</v>
      </c>
      <c r="K518" s="17">
        <v>0</v>
      </c>
      <c r="L518" s="17">
        <v>0</v>
      </c>
      <c r="M518" s="17">
        <v>0</v>
      </c>
      <c r="N518" s="17">
        <v>0</v>
      </c>
      <c r="O518" s="17">
        <v>0</v>
      </c>
      <c r="P518" s="17">
        <v>0</v>
      </c>
      <c r="Q518" s="17">
        <v>0</v>
      </c>
      <c r="R518" s="17">
        <v>0</v>
      </c>
      <c r="S518" s="17">
        <v>0</v>
      </c>
      <c r="T518" s="17">
        <v>0</v>
      </c>
      <c r="U518" s="17">
        <v>0</v>
      </c>
      <c r="V518" s="17">
        <v>0</v>
      </c>
      <c r="W518" s="17">
        <v>0</v>
      </c>
      <c r="X518" s="17">
        <v>0</v>
      </c>
      <c r="Y518" s="17">
        <v>0</v>
      </c>
      <c r="Z518" s="17">
        <v>0</v>
      </c>
      <c r="AA518" s="17">
        <v>0</v>
      </c>
      <c r="AB518" s="17">
        <v>0</v>
      </c>
      <c r="AC518" s="17">
        <v>0</v>
      </c>
      <c r="AD518" s="17">
        <v>0</v>
      </c>
      <c r="AE518" s="17">
        <v>0</v>
      </c>
      <c r="AF518" s="17">
        <v>0</v>
      </c>
      <c r="AG518" s="17">
        <v>0</v>
      </c>
      <c r="AH518" s="17">
        <v>0</v>
      </c>
      <c r="AI518" s="17">
        <v>0</v>
      </c>
    </row>
    <row r="519" spans="1:41" customFormat="1" hidden="1" outlineLevel="3" x14ac:dyDescent="0.35">
      <c r="A519" s="14" t="s">
        <v>682</v>
      </c>
      <c r="B519" s="74" t="s">
        <v>73</v>
      </c>
      <c r="C519" s="67">
        <v>0</v>
      </c>
      <c r="D519" s="16">
        <v>0</v>
      </c>
      <c r="E519" s="68"/>
      <c r="F519" s="17">
        <v>0</v>
      </c>
      <c r="G519" s="17">
        <v>0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  <c r="N519" s="17">
        <v>0</v>
      </c>
      <c r="O519" s="17">
        <v>0</v>
      </c>
      <c r="P519" s="17">
        <v>0</v>
      </c>
      <c r="Q519" s="17">
        <v>0</v>
      </c>
      <c r="R519" s="17">
        <v>0</v>
      </c>
      <c r="S519" s="17">
        <v>0</v>
      </c>
      <c r="T519" s="17">
        <v>0</v>
      </c>
      <c r="U519" s="17">
        <v>0</v>
      </c>
      <c r="V519" s="17">
        <v>0</v>
      </c>
      <c r="W519" s="17">
        <v>0</v>
      </c>
      <c r="X519" s="17">
        <v>0</v>
      </c>
      <c r="Y519" s="17">
        <v>0</v>
      </c>
      <c r="Z519" s="17">
        <v>0</v>
      </c>
      <c r="AA519" s="17">
        <v>0</v>
      </c>
      <c r="AB519" s="17">
        <v>0</v>
      </c>
      <c r="AC519" s="17">
        <v>0</v>
      </c>
      <c r="AD519" s="17">
        <v>0</v>
      </c>
      <c r="AE519" s="17">
        <v>0</v>
      </c>
      <c r="AF519" s="17">
        <v>0</v>
      </c>
      <c r="AG519" s="17">
        <v>0</v>
      </c>
      <c r="AH519" s="17">
        <v>0</v>
      </c>
      <c r="AI519" s="17">
        <v>0</v>
      </c>
    </row>
    <row r="520" spans="1:41" customFormat="1" hidden="1" outlineLevel="3" x14ac:dyDescent="0.35">
      <c r="A520" s="14" t="s">
        <v>683</v>
      </c>
      <c r="B520" s="74" t="s">
        <v>74</v>
      </c>
      <c r="C520" s="67">
        <v>0</v>
      </c>
      <c r="D520" s="16">
        <v>0</v>
      </c>
      <c r="E520" s="68"/>
      <c r="F520" s="17">
        <v>0</v>
      </c>
      <c r="G520" s="17">
        <v>0</v>
      </c>
      <c r="H520" s="17">
        <v>0</v>
      </c>
      <c r="I520" s="17">
        <v>0</v>
      </c>
      <c r="J520" s="17">
        <v>0</v>
      </c>
      <c r="K520" s="17">
        <v>0</v>
      </c>
      <c r="L520" s="17">
        <v>0</v>
      </c>
      <c r="M520" s="17">
        <v>0</v>
      </c>
      <c r="N520" s="17">
        <v>0</v>
      </c>
      <c r="O520" s="17">
        <v>0</v>
      </c>
      <c r="P520" s="17">
        <v>0</v>
      </c>
      <c r="Q520" s="17">
        <v>0</v>
      </c>
      <c r="R520" s="17">
        <v>0</v>
      </c>
      <c r="S520" s="17">
        <v>0</v>
      </c>
      <c r="T520" s="17">
        <v>0</v>
      </c>
      <c r="U520" s="17">
        <v>0</v>
      </c>
      <c r="V520" s="17">
        <v>0</v>
      </c>
      <c r="W520" s="17">
        <v>0</v>
      </c>
      <c r="X520" s="17">
        <v>0</v>
      </c>
      <c r="Y520" s="17">
        <v>0</v>
      </c>
      <c r="Z520" s="17">
        <v>0</v>
      </c>
      <c r="AA520" s="17">
        <v>0</v>
      </c>
      <c r="AB520" s="17">
        <v>0</v>
      </c>
      <c r="AC520" s="17">
        <v>0</v>
      </c>
      <c r="AD520" s="17">
        <v>0</v>
      </c>
      <c r="AE520" s="17">
        <v>0</v>
      </c>
      <c r="AF520" s="17">
        <v>0</v>
      </c>
      <c r="AG520" s="17">
        <v>0</v>
      </c>
      <c r="AH520" s="17">
        <v>0</v>
      </c>
      <c r="AI520" s="17">
        <v>0</v>
      </c>
    </row>
    <row r="521" spans="1:41" customFormat="1" hidden="1" outlineLevel="3" x14ac:dyDescent="0.35">
      <c r="A521" s="14" t="s">
        <v>684</v>
      </c>
      <c r="B521" s="74" t="s">
        <v>75</v>
      </c>
      <c r="C521" s="67">
        <v>0</v>
      </c>
      <c r="D521" s="16">
        <v>0</v>
      </c>
      <c r="E521" s="68"/>
      <c r="F521" s="17">
        <v>0</v>
      </c>
      <c r="G521" s="17">
        <v>0</v>
      </c>
      <c r="H521" s="17">
        <v>0</v>
      </c>
      <c r="I521" s="17">
        <v>0</v>
      </c>
      <c r="J521" s="17">
        <v>0</v>
      </c>
      <c r="K521" s="17">
        <v>0</v>
      </c>
      <c r="L521" s="17">
        <v>0</v>
      </c>
      <c r="M521" s="17">
        <v>0</v>
      </c>
      <c r="N521" s="17">
        <v>0</v>
      </c>
      <c r="O521" s="17">
        <v>0</v>
      </c>
      <c r="P521" s="17">
        <v>0</v>
      </c>
      <c r="Q521" s="17">
        <v>0</v>
      </c>
      <c r="R521" s="17">
        <v>0</v>
      </c>
      <c r="S521" s="17">
        <v>0</v>
      </c>
      <c r="T521" s="17">
        <v>0</v>
      </c>
      <c r="U521" s="17">
        <v>0</v>
      </c>
      <c r="V521" s="17">
        <v>0</v>
      </c>
      <c r="W521" s="17">
        <v>0</v>
      </c>
      <c r="X521" s="17">
        <v>0</v>
      </c>
      <c r="Y521" s="17">
        <v>0</v>
      </c>
      <c r="Z521" s="17">
        <v>0</v>
      </c>
      <c r="AA521" s="17">
        <v>0</v>
      </c>
      <c r="AB521" s="17">
        <v>0</v>
      </c>
      <c r="AC521" s="17">
        <v>0</v>
      </c>
      <c r="AD521" s="17">
        <v>0</v>
      </c>
      <c r="AE521" s="17">
        <v>0</v>
      </c>
      <c r="AF521" s="17">
        <v>0</v>
      </c>
      <c r="AG521" s="17">
        <v>0</v>
      </c>
      <c r="AH521" s="17">
        <v>0</v>
      </c>
      <c r="AI521" s="17">
        <v>0</v>
      </c>
    </row>
    <row r="522" spans="1:41" customFormat="1" hidden="1" outlineLevel="3" x14ac:dyDescent="0.35">
      <c r="A522" s="14" t="s">
        <v>685</v>
      </c>
      <c r="B522" s="74" t="s">
        <v>76</v>
      </c>
      <c r="C522" s="67">
        <v>0</v>
      </c>
      <c r="D522" s="16">
        <v>0</v>
      </c>
      <c r="E522" s="68"/>
      <c r="F522" s="17">
        <v>0</v>
      </c>
      <c r="G522" s="17">
        <v>0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  <c r="N522" s="17">
        <v>0</v>
      </c>
      <c r="O522" s="17">
        <v>0</v>
      </c>
      <c r="P522" s="17">
        <v>0</v>
      </c>
      <c r="Q522" s="17">
        <v>0</v>
      </c>
      <c r="R522" s="17">
        <v>0</v>
      </c>
      <c r="S522" s="17">
        <v>0</v>
      </c>
      <c r="T522" s="17">
        <v>0</v>
      </c>
      <c r="U522" s="17">
        <v>0</v>
      </c>
      <c r="V522" s="17">
        <v>0</v>
      </c>
      <c r="W522" s="17">
        <v>0</v>
      </c>
      <c r="X522" s="17">
        <v>0</v>
      </c>
      <c r="Y522" s="17">
        <v>0</v>
      </c>
      <c r="Z522" s="17">
        <v>0</v>
      </c>
      <c r="AA522" s="17">
        <v>0</v>
      </c>
      <c r="AB522" s="17">
        <v>0</v>
      </c>
      <c r="AC522" s="17">
        <v>0</v>
      </c>
      <c r="AD522" s="17">
        <v>0</v>
      </c>
      <c r="AE522" s="17">
        <v>0</v>
      </c>
      <c r="AF522" s="17">
        <v>0</v>
      </c>
      <c r="AG522" s="17">
        <v>0</v>
      </c>
      <c r="AH522" s="17">
        <v>0</v>
      </c>
      <c r="AI522" s="17">
        <v>0</v>
      </c>
    </row>
    <row r="523" spans="1:41" customFormat="1" hidden="1" outlineLevel="3" x14ac:dyDescent="0.35">
      <c r="A523" s="14" t="s">
        <v>686</v>
      </c>
      <c r="B523" s="74" t="s">
        <v>77</v>
      </c>
      <c r="C523" s="67">
        <v>4</v>
      </c>
      <c r="D523" s="16">
        <v>2810546.5933433534</v>
      </c>
      <c r="E523" s="68"/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2810546.5933433534</v>
      </c>
      <c r="L523" s="17">
        <v>0</v>
      </c>
      <c r="M523" s="17">
        <v>0</v>
      </c>
      <c r="N523" s="17">
        <v>0</v>
      </c>
      <c r="O523" s="17">
        <v>0</v>
      </c>
      <c r="P523" s="17">
        <v>0</v>
      </c>
      <c r="Q523" s="17">
        <v>0</v>
      </c>
      <c r="R523" s="17">
        <v>0</v>
      </c>
      <c r="S523" s="17">
        <v>0</v>
      </c>
      <c r="T523" s="17">
        <v>0</v>
      </c>
      <c r="U523" s="17">
        <v>0</v>
      </c>
      <c r="V523" s="17">
        <v>0</v>
      </c>
      <c r="W523" s="17">
        <v>0</v>
      </c>
      <c r="X523" s="17">
        <v>0</v>
      </c>
      <c r="Y523" s="17">
        <v>0</v>
      </c>
      <c r="Z523" s="17">
        <v>0</v>
      </c>
      <c r="AA523" s="17">
        <v>0</v>
      </c>
      <c r="AB523" s="17">
        <v>0</v>
      </c>
      <c r="AC523" s="17">
        <v>0</v>
      </c>
      <c r="AD523" s="17">
        <v>0</v>
      </c>
      <c r="AE523" s="17">
        <v>0</v>
      </c>
      <c r="AF523" s="17">
        <v>0</v>
      </c>
      <c r="AG523" s="17">
        <v>0</v>
      </c>
      <c r="AH523" s="17">
        <v>0</v>
      </c>
      <c r="AI523" s="17">
        <v>0</v>
      </c>
    </row>
    <row r="524" spans="1:41" customFormat="1" hidden="1" outlineLevel="3" x14ac:dyDescent="0.35">
      <c r="A524" s="14" t="s">
        <v>687</v>
      </c>
      <c r="B524" s="74" t="s">
        <v>78</v>
      </c>
      <c r="C524" s="67">
        <v>0</v>
      </c>
      <c r="D524" s="16">
        <v>0</v>
      </c>
      <c r="E524" s="68"/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  <c r="N524" s="17">
        <v>0</v>
      </c>
      <c r="O524" s="17">
        <v>0</v>
      </c>
      <c r="P524" s="17">
        <v>0</v>
      </c>
      <c r="Q524" s="17">
        <v>0</v>
      </c>
      <c r="R524" s="17">
        <v>0</v>
      </c>
      <c r="S524" s="17">
        <v>0</v>
      </c>
      <c r="T524" s="17">
        <v>0</v>
      </c>
      <c r="U524" s="17">
        <v>0</v>
      </c>
      <c r="V524" s="17">
        <v>0</v>
      </c>
      <c r="W524" s="17">
        <v>0</v>
      </c>
      <c r="X524" s="17">
        <v>0</v>
      </c>
      <c r="Y524" s="17">
        <v>0</v>
      </c>
      <c r="Z524" s="17">
        <v>0</v>
      </c>
      <c r="AA524" s="17">
        <v>0</v>
      </c>
      <c r="AB524" s="17">
        <v>0</v>
      </c>
      <c r="AC524" s="17">
        <v>0</v>
      </c>
      <c r="AD524" s="17">
        <v>0</v>
      </c>
      <c r="AE524" s="17">
        <v>0</v>
      </c>
      <c r="AF524" s="17">
        <v>0</v>
      </c>
      <c r="AG524" s="17">
        <v>0</v>
      </c>
      <c r="AH524" s="17">
        <v>0</v>
      </c>
      <c r="AI524" s="17">
        <v>0</v>
      </c>
    </row>
    <row r="525" spans="1:41" hidden="1" outlineLevel="3" x14ac:dyDescent="0.35">
      <c r="A525" s="14" t="s">
        <v>688</v>
      </c>
      <c r="B525" s="74" t="s">
        <v>79</v>
      </c>
      <c r="C525" s="67">
        <v>0</v>
      </c>
      <c r="D525" s="16">
        <v>0</v>
      </c>
      <c r="E525" s="68"/>
      <c r="F525" s="17">
        <v>0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  <c r="N525" s="17">
        <v>0</v>
      </c>
      <c r="O525" s="17">
        <v>0</v>
      </c>
      <c r="P525" s="17">
        <v>0</v>
      </c>
      <c r="Q525" s="17">
        <v>0</v>
      </c>
      <c r="R525" s="17">
        <v>0</v>
      </c>
      <c r="S525" s="17">
        <v>0</v>
      </c>
      <c r="T525" s="17">
        <v>0</v>
      </c>
      <c r="U525" s="17">
        <v>0</v>
      </c>
      <c r="V525" s="17">
        <v>0</v>
      </c>
      <c r="W525" s="17">
        <v>0</v>
      </c>
      <c r="X525" s="17">
        <v>0</v>
      </c>
      <c r="Y525" s="17">
        <v>0</v>
      </c>
      <c r="Z525" s="17">
        <v>0</v>
      </c>
      <c r="AA525" s="17">
        <v>0</v>
      </c>
      <c r="AB525" s="17">
        <v>0</v>
      </c>
      <c r="AC525" s="17">
        <v>0</v>
      </c>
      <c r="AD525" s="17">
        <v>0</v>
      </c>
      <c r="AE525" s="17">
        <v>0</v>
      </c>
      <c r="AF525" s="17">
        <v>0</v>
      </c>
      <c r="AG525" s="17">
        <v>0</v>
      </c>
      <c r="AH525" s="17">
        <v>0</v>
      </c>
      <c r="AI525" s="17">
        <v>0</v>
      </c>
    </row>
    <row r="526" spans="1:41" hidden="1" outlineLevel="3" x14ac:dyDescent="0.35">
      <c r="A526" s="14" t="s">
        <v>689</v>
      </c>
      <c r="B526" s="74" t="s">
        <v>80</v>
      </c>
      <c r="C526" s="67">
        <v>0</v>
      </c>
      <c r="D526" s="16">
        <v>0</v>
      </c>
      <c r="E526" s="68"/>
      <c r="F526" s="17">
        <v>0</v>
      </c>
      <c r="G526" s="17">
        <v>0</v>
      </c>
      <c r="H526" s="17">
        <v>0</v>
      </c>
      <c r="I526" s="17">
        <v>0</v>
      </c>
      <c r="J526" s="17">
        <v>0</v>
      </c>
      <c r="K526" s="17">
        <v>0</v>
      </c>
      <c r="L526" s="17">
        <v>0</v>
      </c>
      <c r="M526" s="17">
        <v>0</v>
      </c>
      <c r="N526" s="17">
        <v>0</v>
      </c>
      <c r="O526" s="17">
        <v>0</v>
      </c>
      <c r="P526" s="17">
        <v>0</v>
      </c>
      <c r="Q526" s="17">
        <v>0</v>
      </c>
      <c r="R526" s="17">
        <v>0</v>
      </c>
      <c r="S526" s="17">
        <v>0</v>
      </c>
      <c r="T526" s="17">
        <v>0</v>
      </c>
      <c r="U526" s="17">
        <v>0</v>
      </c>
      <c r="V526" s="17">
        <v>0</v>
      </c>
      <c r="W526" s="17">
        <v>0</v>
      </c>
      <c r="X526" s="17">
        <v>0</v>
      </c>
      <c r="Y526" s="17">
        <v>0</v>
      </c>
      <c r="Z526" s="17">
        <v>0</v>
      </c>
      <c r="AA526" s="17">
        <v>0</v>
      </c>
      <c r="AB526" s="17">
        <v>0</v>
      </c>
      <c r="AC526" s="17">
        <v>0</v>
      </c>
      <c r="AD526" s="17">
        <v>0</v>
      </c>
      <c r="AE526" s="17">
        <v>0</v>
      </c>
      <c r="AF526" s="17">
        <v>0</v>
      </c>
      <c r="AG526" s="17">
        <v>0</v>
      </c>
      <c r="AH526" s="17">
        <v>0</v>
      </c>
      <c r="AI526" s="17">
        <v>0</v>
      </c>
    </row>
    <row r="527" spans="1:41" hidden="1" outlineLevel="3" x14ac:dyDescent="0.35">
      <c r="A527" s="14" t="s">
        <v>690</v>
      </c>
      <c r="B527" s="74" t="s">
        <v>81</v>
      </c>
      <c r="C527" s="67">
        <v>0</v>
      </c>
      <c r="D527" s="16">
        <v>0</v>
      </c>
      <c r="E527" s="68"/>
      <c r="F527" s="17">
        <v>0</v>
      </c>
      <c r="G527" s="17">
        <v>0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  <c r="N527" s="17">
        <v>0</v>
      </c>
      <c r="O527" s="17">
        <v>0</v>
      </c>
      <c r="P527" s="17">
        <v>0</v>
      </c>
      <c r="Q527" s="17">
        <v>0</v>
      </c>
      <c r="R527" s="17">
        <v>0</v>
      </c>
      <c r="S527" s="17">
        <v>0</v>
      </c>
      <c r="T527" s="17">
        <v>0</v>
      </c>
      <c r="U527" s="17">
        <v>0</v>
      </c>
      <c r="V527" s="17">
        <v>0</v>
      </c>
      <c r="W527" s="17">
        <v>0</v>
      </c>
      <c r="X527" s="17">
        <v>0</v>
      </c>
      <c r="Y527" s="17">
        <v>0</v>
      </c>
      <c r="Z527" s="17">
        <v>0</v>
      </c>
      <c r="AA527" s="17">
        <v>0</v>
      </c>
      <c r="AB527" s="17">
        <v>0</v>
      </c>
      <c r="AC527" s="17">
        <v>0</v>
      </c>
      <c r="AD527" s="17">
        <v>0</v>
      </c>
      <c r="AE527" s="17">
        <v>0</v>
      </c>
      <c r="AF527" s="17">
        <v>0</v>
      </c>
      <c r="AG527" s="17">
        <v>0</v>
      </c>
      <c r="AH527" s="17">
        <v>0</v>
      </c>
      <c r="AI527" s="17">
        <v>0</v>
      </c>
    </row>
    <row r="528" spans="1:41" s="47" customFormat="1" ht="12.75" customHeight="1" collapsed="1" x14ac:dyDescent="0.35">
      <c r="A528" s="21" t="s">
        <v>144</v>
      </c>
      <c r="B528" s="22" t="s">
        <v>104</v>
      </c>
      <c r="C528" s="76">
        <f>C529+C566+C571+C607+C576+C638+C669+C700+C731</f>
        <v>5756.8655000698227</v>
      </c>
      <c r="D528" s="23">
        <f>[48]input.CAPEX!$H$3796</f>
        <v>51304929.904260233</v>
      </c>
      <c r="E528" s="70"/>
      <c r="F528" s="23">
        <v>0</v>
      </c>
      <c r="G528" s="23">
        <v>0</v>
      </c>
      <c r="H528" s="23">
        <v>2562900.582897204</v>
      </c>
      <c r="I528" s="23">
        <v>9657772.3382903617</v>
      </c>
      <c r="J528" s="23">
        <v>5392096.6293466371</v>
      </c>
      <c r="K528" s="23">
        <v>0</v>
      </c>
      <c r="L528" s="23">
        <v>10379089.217704365</v>
      </c>
      <c r="M528" s="23">
        <v>15169982.130189549</v>
      </c>
      <c r="N528" s="23">
        <v>0</v>
      </c>
      <c r="O528" s="23">
        <v>0</v>
      </c>
      <c r="P528" s="23">
        <v>0</v>
      </c>
      <c r="Q528" s="23">
        <v>0</v>
      </c>
      <c r="R528" s="23">
        <v>0</v>
      </c>
      <c r="S528" s="23">
        <v>0</v>
      </c>
      <c r="T528" s="23">
        <v>0</v>
      </c>
      <c r="U528" s="23">
        <v>367519.40067818819</v>
      </c>
      <c r="V528" s="23">
        <v>0</v>
      </c>
      <c r="W528" s="23">
        <v>1346972.9050261781</v>
      </c>
      <c r="X528" s="23">
        <v>3214298.3500638837</v>
      </c>
      <c r="Y528" s="23">
        <v>3214298.3500638837</v>
      </c>
      <c r="Z528" s="23">
        <v>0</v>
      </c>
      <c r="AA528" s="23">
        <v>0</v>
      </c>
      <c r="AB528" s="23">
        <v>0</v>
      </c>
      <c r="AC528" s="23">
        <v>0</v>
      </c>
      <c r="AD528" s="23">
        <v>0</v>
      </c>
      <c r="AE528" s="23">
        <v>0</v>
      </c>
      <c r="AF528" s="23">
        <v>0</v>
      </c>
      <c r="AG528" s="23">
        <v>0</v>
      </c>
      <c r="AH528" s="23">
        <v>0</v>
      </c>
      <c r="AI528" s="23">
        <v>0</v>
      </c>
      <c r="AJ528"/>
      <c r="AK528"/>
      <c r="AL528"/>
      <c r="AM528"/>
      <c r="AN528"/>
      <c r="AO528"/>
    </row>
    <row r="529" spans="1:41" s="46" customFormat="1" ht="12.75" hidden="1" customHeight="1" outlineLevel="1" collapsed="1" x14ac:dyDescent="0.35">
      <c r="A529" s="18" t="s">
        <v>145</v>
      </c>
      <c r="B529" s="19" t="s">
        <v>105</v>
      </c>
      <c r="C529" s="77">
        <v>25</v>
      </c>
      <c r="D529" s="20">
        <f>D530+D532+D534+D537+D539+D541+D548+D552+D554+D556+D558+D560+D562+D564</f>
        <v>38700889.001892306</v>
      </c>
      <c r="E529" s="58"/>
      <c r="F529" s="20">
        <v>0</v>
      </c>
      <c r="G529" s="20">
        <v>0</v>
      </c>
      <c r="H529" s="20">
        <v>2557153.1558428435</v>
      </c>
      <c r="I529" s="20">
        <v>9415506.9237995893</v>
      </c>
      <c r="J529" s="20">
        <v>5384180.3545553107</v>
      </c>
      <c r="K529" s="20">
        <v>0</v>
      </c>
      <c r="L529" s="20">
        <v>10262382.41634091</v>
      </c>
      <c r="M529" s="20">
        <v>3384196.319179927</v>
      </c>
      <c r="N529" s="20">
        <v>0</v>
      </c>
      <c r="O529" s="20">
        <v>0</v>
      </c>
      <c r="P529" s="20">
        <v>0</v>
      </c>
      <c r="Q529" s="20">
        <v>0</v>
      </c>
      <c r="R529" s="20">
        <v>0</v>
      </c>
      <c r="S529" s="20">
        <v>0</v>
      </c>
      <c r="T529" s="20">
        <v>0</v>
      </c>
      <c r="U529" s="20">
        <v>365603.59166006802</v>
      </c>
      <c r="V529" s="20">
        <v>0</v>
      </c>
      <c r="W529" s="20">
        <v>1344099.1914989979</v>
      </c>
      <c r="X529" s="20">
        <v>2993883.5245073326</v>
      </c>
      <c r="Y529" s="20">
        <v>2993883.5245073326</v>
      </c>
      <c r="Z529" s="20">
        <v>0</v>
      </c>
      <c r="AA529" s="20">
        <v>0</v>
      </c>
      <c r="AB529" s="20">
        <v>0</v>
      </c>
      <c r="AC529" s="20">
        <v>0</v>
      </c>
      <c r="AD529" s="20">
        <v>0</v>
      </c>
      <c r="AE529" s="20">
        <v>0</v>
      </c>
      <c r="AF529" s="20">
        <v>0</v>
      </c>
      <c r="AG529" s="20">
        <v>0</v>
      </c>
      <c r="AH529" s="20">
        <v>0</v>
      </c>
      <c r="AI529" s="20">
        <v>0</v>
      </c>
      <c r="AJ529"/>
      <c r="AK529"/>
      <c r="AL529"/>
      <c r="AM529"/>
      <c r="AN529"/>
      <c r="AO529"/>
    </row>
    <row r="530" spans="1:41" s="46" customFormat="1" hidden="1" outlineLevel="2" collapsed="1" x14ac:dyDescent="0.35">
      <c r="A530" s="107" t="s">
        <v>160</v>
      </c>
      <c r="B530" s="27" t="s">
        <v>106</v>
      </c>
      <c r="C530" s="78">
        <v>1</v>
      </c>
      <c r="D530" s="28">
        <v>1484173.3644305253</v>
      </c>
      <c r="E530" s="58"/>
      <c r="F530" s="28">
        <v>0</v>
      </c>
      <c r="G530" s="28">
        <v>0</v>
      </c>
      <c r="H530" s="28">
        <v>1484173.3644305253</v>
      </c>
      <c r="I530" s="28">
        <v>0</v>
      </c>
      <c r="J530" s="28">
        <v>0</v>
      </c>
      <c r="K530" s="28">
        <v>0</v>
      </c>
      <c r="L530" s="28">
        <v>0</v>
      </c>
      <c r="M530" s="28">
        <v>0</v>
      </c>
      <c r="N530" s="28">
        <v>0</v>
      </c>
      <c r="O530" s="28">
        <v>0</v>
      </c>
      <c r="P530" s="28">
        <v>0</v>
      </c>
      <c r="Q530" s="28">
        <v>0</v>
      </c>
      <c r="R530" s="28">
        <v>0</v>
      </c>
      <c r="S530" s="28">
        <v>0</v>
      </c>
      <c r="T530" s="28">
        <v>0</v>
      </c>
      <c r="U530" s="28">
        <v>0</v>
      </c>
      <c r="V530" s="28">
        <v>0</v>
      </c>
      <c r="W530" s="28">
        <v>0</v>
      </c>
      <c r="X530" s="28">
        <v>0</v>
      </c>
      <c r="Y530" s="28">
        <v>0</v>
      </c>
      <c r="Z530" s="28">
        <v>0</v>
      </c>
      <c r="AA530" s="28">
        <v>0</v>
      </c>
      <c r="AB530" s="28">
        <v>0</v>
      </c>
      <c r="AC530" s="28">
        <v>0</v>
      </c>
      <c r="AD530" s="28">
        <v>0</v>
      </c>
      <c r="AE530" s="28">
        <v>0</v>
      </c>
      <c r="AF530" s="28">
        <v>0</v>
      </c>
      <c r="AG530" s="28">
        <v>0</v>
      </c>
      <c r="AH530" s="28">
        <v>0</v>
      </c>
      <c r="AI530" s="28">
        <v>0</v>
      </c>
      <c r="AJ530"/>
      <c r="AK530"/>
      <c r="AL530"/>
      <c r="AM530"/>
      <c r="AN530"/>
      <c r="AO530"/>
    </row>
    <row r="531" spans="1:41" s="46" customFormat="1" hidden="1" outlineLevel="3" x14ac:dyDescent="0.35">
      <c r="A531" s="14" t="s">
        <v>161</v>
      </c>
      <c r="B531" s="79" t="s">
        <v>68</v>
      </c>
      <c r="C531" s="67">
        <v>1</v>
      </c>
      <c r="D531" s="16">
        <v>1484173.3644305253</v>
      </c>
      <c r="E531" s="68"/>
      <c r="F531" s="17">
        <v>0</v>
      </c>
      <c r="G531" s="17">
        <v>0</v>
      </c>
      <c r="H531" s="17">
        <v>1484173.3644305253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  <c r="N531" s="17">
        <v>0</v>
      </c>
      <c r="O531" s="17">
        <v>0</v>
      </c>
      <c r="P531" s="17">
        <v>0</v>
      </c>
      <c r="Q531" s="17">
        <v>0</v>
      </c>
      <c r="R531" s="17">
        <v>0</v>
      </c>
      <c r="S531" s="17">
        <v>0</v>
      </c>
      <c r="T531" s="17">
        <v>0</v>
      </c>
      <c r="U531" s="17">
        <v>0</v>
      </c>
      <c r="V531" s="17">
        <v>0</v>
      </c>
      <c r="W531" s="17">
        <v>0</v>
      </c>
      <c r="X531" s="17">
        <v>0</v>
      </c>
      <c r="Y531" s="17">
        <v>0</v>
      </c>
      <c r="Z531" s="17">
        <v>0</v>
      </c>
      <c r="AA531" s="17">
        <v>0</v>
      </c>
      <c r="AB531" s="17">
        <v>0</v>
      </c>
      <c r="AC531" s="17">
        <v>0</v>
      </c>
      <c r="AD531" s="17">
        <v>0</v>
      </c>
      <c r="AE531" s="17">
        <v>0</v>
      </c>
      <c r="AF531" s="17">
        <v>0</v>
      </c>
      <c r="AG531" s="17">
        <v>0</v>
      </c>
      <c r="AH531" s="17">
        <v>0</v>
      </c>
      <c r="AI531" s="17">
        <v>0</v>
      </c>
      <c r="AJ531"/>
      <c r="AK531"/>
      <c r="AL531"/>
      <c r="AM531"/>
      <c r="AN531"/>
      <c r="AO531"/>
    </row>
    <row r="532" spans="1:41" s="46" customFormat="1" hidden="1" outlineLevel="2" collapsed="1" x14ac:dyDescent="0.35">
      <c r="A532" s="107" t="s">
        <v>162</v>
      </c>
      <c r="B532" s="27" t="s">
        <v>107</v>
      </c>
      <c r="C532" s="78">
        <v>1</v>
      </c>
      <c r="D532" s="28">
        <v>6301541.5980701074</v>
      </c>
      <c r="E532" s="58"/>
      <c r="F532" s="28">
        <v>0</v>
      </c>
      <c r="G532" s="28">
        <v>0</v>
      </c>
      <c r="H532" s="28">
        <v>0</v>
      </c>
      <c r="I532" s="28">
        <v>0</v>
      </c>
      <c r="J532" s="28">
        <v>0</v>
      </c>
      <c r="K532" s="28">
        <v>0</v>
      </c>
      <c r="L532" s="28">
        <v>6301541.5980701074</v>
      </c>
      <c r="M532" s="28">
        <v>0</v>
      </c>
      <c r="N532" s="28">
        <v>0</v>
      </c>
      <c r="O532" s="28">
        <v>0</v>
      </c>
      <c r="P532" s="28">
        <v>0</v>
      </c>
      <c r="Q532" s="28">
        <v>0</v>
      </c>
      <c r="R532" s="28">
        <v>0</v>
      </c>
      <c r="S532" s="28">
        <v>0</v>
      </c>
      <c r="T532" s="28">
        <v>0</v>
      </c>
      <c r="U532" s="28">
        <v>0</v>
      </c>
      <c r="V532" s="28">
        <v>0</v>
      </c>
      <c r="W532" s="28">
        <v>0</v>
      </c>
      <c r="X532" s="28">
        <v>0</v>
      </c>
      <c r="Y532" s="28">
        <v>0</v>
      </c>
      <c r="Z532" s="28">
        <v>0</v>
      </c>
      <c r="AA532" s="28">
        <v>0</v>
      </c>
      <c r="AB532" s="28">
        <v>0</v>
      </c>
      <c r="AC532" s="28">
        <v>0</v>
      </c>
      <c r="AD532" s="28">
        <v>0</v>
      </c>
      <c r="AE532" s="28">
        <v>0</v>
      </c>
      <c r="AF532" s="28">
        <v>0</v>
      </c>
      <c r="AG532" s="28">
        <v>0</v>
      </c>
      <c r="AH532" s="28">
        <v>0</v>
      </c>
      <c r="AI532" s="28">
        <v>0</v>
      </c>
      <c r="AJ532"/>
      <c r="AK532"/>
      <c r="AL532"/>
      <c r="AM532"/>
      <c r="AN532"/>
      <c r="AO532"/>
    </row>
    <row r="533" spans="1:41" s="46" customFormat="1" hidden="1" outlineLevel="3" x14ac:dyDescent="0.35">
      <c r="A533" s="14" t="s">
        <v>175</v>
      </c>
      <c r="B533" s="79" t="s">
        <v>75</v>
      </c>
      <c r="C533" s="67">
        <v>1</v>
      </c>
      <c r="D533" s="16">
        <v>6301541.5980701074</v>
      </c>
      <c r="E533" s="68"/>
      <c r="F533" s="17">
        <v>0</v>
      </c>
      <c r="G533" s="17">
        <v>0</v>
      </c>
      <c r="H533" s="17">
        <v>0</v>
      </c>
      <c r="I533" s="17">
        <v>0</v>
      </c>
      <c r="J533" s="17">
        <v>0</v>
      </c>
      <c r="K533" s="17">
        <v>0</v>
      </c>
      <c r="L533" s="17">
        <v>6301541.5980701074</v>
      </c>
      <c r="M533" s="17">
        <v>0</v>
      </c>
      <c r="N533" s="17">
        <v>0</v>
      </c>
      <c r="O533" s="17">
        <v>0</v>
      </c>
      <c r="P533" s="17">
        <v>0</v>
      </c>
      <c r="Q533" s="17">
        <v>0</v>
      </c>
      <c r="R533" s="17">
        <v>0</v>
      </c>
      <c r="S533" s="17">
        <v>0</v>
      </c>
      <c r="T533" s="17">
        <v>0</v>
      </c>
      <c r="U533" s="17">
        <v>0</v>
      </c>
      <c r="V533" s="17">
        <v>0</v>
      </c>
      <c r="W533" s="17">
        <v>0</v>
      </c>
      <c r="X533" s="17">
        <v>0</v>
      </c>
      <c r="Y533" s="17">
        <v>0</v>
      </c>
      <c r="Z533" s="17">
        <v>0</v>
      </c>
      <c r="AA533" s="17">
        <v>0</v>
      </c>
      <c r="AB533" s="17">
        <v>0</v>
      </c>
      <c r="AC533" s="17">
        <v>0</v>
      </c>
      <c r="AD533" s="17">
        <v>0</v>
      </c>
      <c r="AE533" s="17">
        <v>0</v>
      </c>
      <c r="AF533" s="17">
        <v>0</v>
      </c>
      <c r="AG533" s="17">
        <v>0</v>
      </c>
      <c r="AH533" s="17">
        <v>0</v>
      </c>
      <c r="AI533" s="17">
        <v>0</v>
      </c>
      <c r="AJ533"/>
      <c r="AK533"/>
      <c r="AL533"/>
      <c r="AM533"/>
      <c r="AN533"/>
      <c r="AO533"/>
    </row>
    <row r="534" spans="1:41" s="46" customFormat="1" hidden="1" outlineLevel="2" collapsed="1" x14ac:dyDescent="0.35">
      <c r="A534" s="107" t="s">
        <v>163</v>
      </c>
      <c r="B534" s="27" t="s">
        <v>108</v>
      </c>
      <c r="C534" s="78">
        <v>2</v>
      </c>
      <c r="D534" s="28">
        <v>2476473.472710581</v>
      </c>
      <c r="E534" s="58"/>
      <c r="F534" s="28">
        <v>0</v>
      </c>
      <c r="G534" s="28">
        <v>0</v>
      </c>
      <c r="H534" s="28">
        <v>0</v>
      </c>
      <c r="I534" s="28">
        <v>0</v>
      </c>
      <c r="J534" s="28">
        <v>0</v>
      </c>
      <c r="K534" s="28">
        <v>0</v>
      </c>
      <c r="L534" s="28">
        <v>0</v>
      </c>
      <c r="M534" s="28">
        <v>1238236.7363552905</v>
      </c>
      <c r="N534" s="28">
        <v>0</v>
      </c>
      <c r="O534" s="28">
        <v>0</v>
      </c>
      <c r="P534" s="28">
        <v>0</v>
      </c>
      <c r="Q534" s="28">
        <v>0</v>
      </c>
      <c r="R534" s="28">
        <v>0</v>
      </c>
      <c r="S534" s="28">
        <v>0</v>
      </c>
      <c r="T534" s="28">
        <v>0</v>
      </c>
      <c r="U534" s="28">
        <v>0</v>
      </c>
      <c r="V534" s="28">
        <v>0</v>
      </c>
      <c r="W534" s="28">
        <v>0</v>
      </c>
      <c r="X534" s="28">
        <v>619118.36817764526</v>
      </c>
      <c r="Y534" s="28">
        <v>619118.36817764526</v>
      </c>
      <c r="Z534" s="28">
        <v>0</v>
      </c>
      <c r="AA534" s="28">
        <v>0</v>
      </c>
      <c r="AB534" s="28">
        <v>0</v>
      </c>
      <c r="AC534" s="28">
        <v>0</v>
      </c>
      <c r="AD534" s="28">
        <v>0</v>
      </c>
      <c r="AE534" s="28">
        <v>0</v>
      </c>
      <c r="AF534" s="28">
        <v>0</v>
      </c>
      <c r="AG534" s="28">
        <v>0</v>
      </c>
      <c r="AH534" s="28">
        <v>0</v>
      </c>
      <c r="AI534" s="28">
        <v>0</v>
      </c>
      <c r="AJ534"/>
      <c r="AK534"/>
      <c r="AL534"/>
      <c r="AM534"/>
      <c r="AN534"/>
      <c r="AO534"/>
    </row>
    <row r="535" spans="1:41" s="46" customFormat="1" hidden="1" outlineLevel="3" x14ac:dyDescent="0.35">
      <c r="A535" s="14" t="s">
        <v>691</v>
      </c>
      <c r="B535" s="79" t="s">
        <v>59</v>
      </c>
      <c r="C535" s="67">
        <v>1</v>
      </c>
      <c r="D535" s="16">
        <v>1238236.7363552905</v>
      </c>
      <c r="E535" s="68"/>
      <c r="F535" s="17">
        <v>0</v>
      </c>
      <c r="G535" s="17">
        <v>0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  <c r="N535" s="17">
        <v>0</v>
      </c>
      <c r="O535" s="17">
        <v>0</v>
      </c>
      <c r="P535" s="17">
        <v>0</v>
      </c>
      <c r="Q535" s="17">
        <v>0</v>
      </c>
      <c r="R535" s="17">
        <v>0</v>
      </c>
      <c r="S535" s="17">
        <v>0</v>
      </c>
      <c r="T535" s="17">
        <v>0</v>
      </c>
      <c r="U535" s="17">
        <v>0</v>
      </c>
      <c r="V535" s="17">
        <v>0</v>
      </c>
      <c r="W535" s="17">
        <v>0</v>
      </c>
      <c r="X535" s="17">
        <v>619118.36817764526</v>
      </c>
      <c r="Y535" s="17">
        <v>619118.36817764526</v>
      </c>
      <c r="Z535" s="17">
        <v>0</v>
      </c>
      <c r="AA535" s="17">
        <v>0</v>
      </c>
      <c r="AB535" s="17">
        <v>0</v>
      </c>
      <c r="AC535" s="17">
        <v>0</v>
      </c>
      <c r="AD535" s="17">
        <v>0</v>
      </c>
      <c r="AE535" s="17">
        <v>0</v>
      </c>
      <c r="AF535" s="17">
        <v>0</v>
      </c>
      <c r="AG535" s="17">
        <v>0</v>
      </c>
      <c r="AH535" s="17">
        <v>0</v>
      </c>
      <c r="AI535" s="17">
        <v>0</v>
      </c>
      <c r="AJ535"/>
      <c r="AK535"/>
      <c r="AL535"/>
      <c r="AM535"/>
      <c r="AN535"/>
      <c r="AO535"/>
    </row>
    <row r="536" spans="1:41" s="46" customFormat="1" hidden="1" outlineLevel="3" x14ac:dyDescent="0.35">
      <c r="A536" s="14" t="s">
        <v>692</v>
      </c>
      <c r="B536" s="79" t="s">
        <v>79</v>
      </c>
      <c r="C536" s="67">
        <v>1</v>
      </c>
      <c r="D536" s="16">
        <v>1238236.7363552905</v>
      </c>
      <c r="E536" s="68"/>
      <c r="F536" s="17">
        <v>0</v>
      </c>
      <c r="G536" s="17">
        <v>0</v>
      </c>
      <c r="H536" s="17">
        <v>0</v>
      </c>
      <c r="I536" s="17">
        <v>0</v>
      </c>
      <c r="J536" s="17">
        <v>0</v>
      </c>
      <c r="K536" s="17">
        <v>0</v>
      </c>
      <c r="L536" s="17">
        <v>0</v>
      </c>
      <c r="M536" s="17">
        <v>1238236.7363552905</v>
      </c>
      <c r="N536" s="17">
        <v>0</v>
      </c>
      <c r="O536" s="17">
        <v>0</v>
      </c>
      <c r="P536" s="17">
        <v>0</v>
      </c>
      <c r="Q536" s="17">
        <v>0</v>
      </c>
      <c r="R536" s="17">
        <v>0</v>
      </c>
      <c r="S536" s="17">
        <v>0</v>
      </c>
      <c r="T536" s="17">
        <v>0</v>
      </c>
      <c r="U536" s="17">
        <v>0</v>
      </c>
      <c r="V536" s="17">
        <v>0</v>
      </c>
      <c r="W536" s="17">
        <v>0</v>
      </c>
      <c r="X536" s="17">
        <v>0</v>
      </c>
      <c r="Y536" s="17">
        <v>0</v>
      </c>
      <c r="Z536" s="17">
        <v>0</v>
      </c>
      <c r="AA536" s="17">
        <v>0</v>
      </c>
      <c r="AB536" s="17">
        <v>0</v>
      </c>
      <c r="AC536" s="17">
        <v>0</v>
      </c>
      <c r="AD536" s="17">
        <v>0</v>
      </c>
      <c r="AE536" s="17">
        <v>0</v>
      </c>
      <c r="AF536" s="17">
        <v>0</v>
      </c>
      <c r="AG536" s="17">
        <v>0</v>
      </c>
      <c r="AH536" s="17">
        <v>0</v>
      </c>
      <c r="AI536" s="17">
        <v>0</v>
      </c>
      <c r="AJ536"/>
      <c r="AK536"/>
      <c r="AL536"/>
      <c r="AM536"/>
      <c r="AN536"/>
      <c r="AO536"/>
    </row>
    <row r="537" spans="1:41" s="46" customFormat="1" hidden="1" outlineLevel="2" collapsed="1" x14ac:dyDescent="0.35">
      <c r="A537" s="107" t="s">
        <v>164</v>
      </c>
      <c r="B537" s="27" t="s">
        <v>109</v>
      </c>
      <c r="C537" s="78">
        <v>1</v>
      </c>
      <c r="D537" s="28">
        <v>976397.44767287653</v>
      </c>
      <c r="E537" s="58"/>
      <c r="F537" s="28">
        <v>0</v>
      </c>
      <c r="G537" s="28">
        <v>0</v>
      </c>
      <c r="H537" s="28">
        <v>0</v>
      </c>
      <c r="I537" s="28">
        <v>0</v>
      </c>
      <c r="J537" s="28">
        <v>0</v>
      </c>
      <c r="K537" s="28">
        <v>0</v>
      </c>
      <c r="L537" s="28">
        <v>976397.44767287653</v>
      </c>
      <c r="M537" s="28">
        <v>0</v>
      </c>
      <c r="N537" s="28">
        <v>0</v>
      </c>
      <c r="O537" s="28">
        <v>0</v>
      </c>
      <c r="P537" s="28">
        <v>0</v>
      </c>
      <c r="Q537" s="28">
        <v>0</v>
      </c>
      <c r="R537" s="28">
        <v>0</v>
      </c>
      <c r="S537" s="28">
        <v>0</v>
      </c>
      <c r="T537" s="28">
        <v>0</v>
      </c>
      <c r="U537" s="28">
        <v>0</v>
      </c>
      <c r="V537" s="28">
        <v>0</v>
      </c>
      <c r="W537" s="28">
        <v>0</v>
      </c>
      <c r="X537" s="28">
        <v>0</v>
      </c>
      <c r="Y537" s="28">
        <v>0</v>
      </c>
      <c r="Z537" s="28">
        <v>0</v>
      </c>
      <c r="AA537" s="28">
        <v>0</v>
      </c>
      <c r="AB537" s="28">
        <v>0</v>
      </c>
      <c r="AC537" s="28">
        <v>0</v>
      </c>
      <c r="AD537" s="28">
        <v>0</v>
      </c>
      <c r="AE537" s="28">
        <v>0</v>
      </c>
      <c r="AF537" s="28">
        <v>0</v>
      </c>
      <c r="AG537" s="28">
        <v>0</v>
      </c>
      <c r="AH537" s="28">
        <v>0</v>
      </c>
      <c r="AI537" s="28">
        <v>0</v>
      </c>
      <c r="AJ537"/>
      <c r="AK537"/>
      <c r="AL537"/>
      <c r="AM537"/>
      <c r="AN537"/>
      <c r="AO537"/>
    </row>
    <row r="538" spans="1:41" s="46" customFormat="1" hidden="1" outlineLevel="3" x14ac:dyDescent="0.35">
      <c r="A538" s="14" t="s">
        <v>177</v>
      </c>
      <c r="B538" s="79" t="s">
        <v>75</v>
      </c>
      <c r="C538" s="67">
        <v>1</v>
      </c>
      <c r="D538" s="16">
        <v>976397.44767287653</v>
      </c>
      <c r="E538" s="68"/>
      <c r="F538" s="17">
        <v>0</v>
      </c>
      <c r="G538" s="17">
        <v>0</v>
      </c>
      <c r="H538" s="17">
        <v>0</v>
      </c>
      <c r="I538" s="17">
        <v>0</v>
      </c>
      <c r="J538" s="17">
        <v>0</v>
      </c>
      <c r="K538" s="17">
        <v>0</v>
      </c>
      <c r="L538" s="17">
        <v>976397.44767287653</v>
      </c>
      <c r="M538" s="17">
        <v>0</v>
      </c>
      <c r="N538" s="17">
        <v>0</v>
      </c>
      <c r="O538" s="17">
        <v>0</v>
      </c>
      <c r="P538" s="17">
        <v>0</v>
      </c>
      <c r="Q538" s="17">
        <v>0</v>
      </c>
      <c r="R538" s="17">
        <v>0</v>
      </c>
      <c r="S538" s="17">
        <v>0</v>
      </c>
      <c r="T538" s="17">
        <v>0</v>
      </c>
      <c r="U538" s="17">
        <v>0</v>
      </c>
      <c r="V538" s="17">
        <v>0</v>
      </c>
      <c r="W538" s="17">
        <v>0</v>
      </c>
      <c r="X538" s="17">
        <v>0</v>
      </c>
      <c r="Y538" s="17">
        <v>0</v>
      </c>
      <c r="Z538" s="17">
        <v>0</v>
      </c>
      <c r="AA538" s="17">
        <v>0</v>
      </c>
      <c r="AB538" s="17">
        <v>0</v>
      </c>
      <c r="AC538" s="17">
        <v>0</v>
      </c>
      <c r="AD538" s="17">
        <v>0</v>
      </c>
      <c r="AE538" s="17">
        <v>0</v>
      </c>
      <c r="AF538" s="17">
        <v>0</v>
      </c>
      <c r="AG538" s="17">
        <v>0</v>
      </c>
      <c r="AH538" s="17">
        <v>0</v>
      </c>
      <c r="AI538" s="17">
        <v>0</v>
      </c>
      <c r="AJ538"/>
      <c r="AK538"/>
      <c r="AL538"/>
      <c r="AM538"/>
      <c r="AN538"/>
      <c r="AO538"/>
    </row>
    <row r="539" spans="1:41" s="46" customFormat="1" hidden="1" outlineLevel="2" collapsed="1" x14ac:dyDescent="0.35">
      <c r="A539" s="107" t="s">
        <v>165</v>
      </c>
      <c r="B539" s="27" t="s">
        <v>110</v>
      </c>
      <c r="C539" s="78">
        <v>1</v>
      </c>
      <c r="D539" s="28">
        <v>2058646.3096222924</v>
      </c>
      <c r="E539" s="58"/>
      <c r="F539" s="28">
        <v>0</v>
      </c>
      <c r="G539" s="28">
        <v>0</v>
      </c>
      <c r="H539" s="28">
        <v>0</v>
      </c>
      <c r="I539" s="28">
        <v>0</v>
      </c>
      <c r="J539" s="28">
        <v>0</v>
      </c>
      <c r="K539" s="28">
        <v>0</v>
      </c>
      <c r="L539" s="28">
        <v>2058646.3096222924</v>
      </c>
      <c r="M539" s="28">
        <v>0</v>
      </c>
      <c r="N539" s="28">
        <v>0</v>
      </c>
      <c r="O539" s="28">
        <v>0</v>
      </c>
      <c r="P539" s="28">
        <v>0</v>
      </c>
      <c r="Q539" s="28">
        <v>0</v>
      </c>
      <c r="R539" s="28">
        <v>0</v>
      </c>
      <c r="S539" s="28">
        <v>0</v>
      </c>
      <c r="T539" s="28">
        <v>0</v>
      </c>
      <c r="U539" s="28">
        <v>0</v>
      </c>
      <c r="V539" s="28">
        <v>0</v>
      </c>
      <c r="W539" s="28">
        <v>0</v>
      </c>
      <c r="X539" s="28">
        <v>0</v>
      </c>
      <c r="Y539" s="28">
        <v>0</v>
      </c>
      <c r="Z539" s="28">
        <v>0</v>
      </c>
      <c r="AA539" s="28">
        <v>0</v>
      </c>
      <c r="AB539" s="28">
        <v>0</v>
      </c>
      <c r="AC539" s="28">
        <v>0</v>
      </c>
      <c r="AD539" s="28">
        <v>0</v>
      </c>
      <c r="AE539" s="28">
        <v>0</v>
      </c>
      <c r="AF539" s="28">
        <v>0</v>
      </c>
      <c r="AG539" s="28">
        <v>0</v>
      </c>
      <c r="AH539" s="28">
        <v>0</v>
      </c>
      <c r="AI539" s="28">
        <v>0</v>
      </c>
      <c r="AJ539"/>
      <c r="AK539"/>
      <c r="AL539"/>
      <c r="AM539"/>
      <c r="AN539"/>
      <c r="AO539"/>
    </row>
    <row r="540" spans="1:41" s="46" customFormat="1" hidden="1" outlineLevel="3" x14ac:dyDescent="0.35">
      <c r="A540" s="14" t="s">
        <v>178</v>
      </c>
      <c r="B540" s="79" t="s">
        <v>74</v>
      </c>
      <c r="C540" s="67">
        <v>1</v>
      </c>
      <c r="D540" s="16">
        <v>2058646.3096222924</v>
      </c>
      <c r="E540" s="68"/>
      <c r="F540" s="17">
        <v>0</v>
      </c>
      <c r="G540" s="17">
        <v>0</v>
      </c>
      <c r="H540" s="17">
        <v>0</v>
      </c>
      <c r="I540" s="17">
        <v>0</v>
      </c>
      <c r="J540" s="17">
        <v>0</v>
      </c>
      <c r="K540" s="17">
        <v>0</v>
      </c>
      <c r="L540" s="17">
        <v>2058646.3096222924</v>
      </c>
      <c r="M540" s="17">
        <v>0</v>
      </c>
      <c r="N540" s="17">
        <v>0</v>
      </c>
      <c r="O540" s="17">
        <v>0</v>
      </c>
      <c r="P540" s="17">
        <v>0</v>
      </c>
      <c r="Q540" s="17">
        <v>0</v>
      </c>
      <c r="R540" s="17">
        <v>0</v>
      </c>
      <c r="S540" s="17">
        <v>0</v>
      </c>
      <c r="T540" s="17">
        <v>0</v>
      </c>
      <c r="U540" s="17">
        <v>0</v>
      </c>
      <c r="V540" s="17">
        <v>0</v>
      </c>
      <c r="W540" s="17">
        <v>0</v>
      </c>
      <c r="X540" s="17">
        <v>0</v>
      </c>
      <c r="Y540" s="17">
        <v>0</v>
      </c>
      <c r="Z540" s="17">
        <v>0</v>
      </c>
      <c r="AA540" s="17">
        <v>0</v>
      </c>
      <c r="AB540" s="17">
        <v>0</v>
      </c>
      <c r="AC540" s="17">
        <v>0</v>
      </c>
      <c r="AD540" s="17">
        <v>0</v>
      </c>
      <c r="AE540" s="17">
        <v>0</v>
      </c>
      <c r="AF540" s="17">
        <v>0</v>
      </c>
      <c r="AG540" s="17">
        <v>0</v>
      </c>
      <c r="AH540" s="17">
        <v>0</v>
      </c>
      <c r="AI540" s="17">
        <v>0</v>
      </c>
      <c r="AJ540"/>
      <c r="AK540"/>
      <c r="AL540"/>
      <c r="AM540"/>
      <c r="AN540"/>
      <c r="AO540"/>
    </row>
    <row r="541" spans="1:41" s="46" customFormat="1" hidden="1" outlineLevel="2" collapsed="1" x14ac:dyDescent="0.35">
      <c r="A541" s="107" t="s">
        <v>166</v>
      </c>
      <c r="B541" s="27" t="s">
        <v>111</v>
      </c>
      <c r="C541" s="78">
        <v>8</v>
      </c>
      <c r="D541" s="28">
        <v>8583838.3312985469</v>
      </c>
      <c r="E541" s="58"/>
      <c r="F541" s="28">
        <v>0</v>
      </c>
      <c r="G541" s="28">
        <v>0</v>
      </c>
      <c r="H541" s="28">
        <v>1072979.7914123184</v>
      </c>
      <c r="I541" s="28">
        <v>4291919.1656492734</v>
      </c>
      <c r="J541" s="28">
        <v>1072979.7914123184</v>
      </c>
      <c r="K541" s="28">
        <v>0</v>
      </c>
      <c r="L541" s="28">
        <v>0</v>
      </c>
      <c r="M541" s="28">
        <v>2145959.5828246367</v>
      </c>
      <c r="N541" s="28">
        <v>0</v>
      </c>
      <c r="O541" s="28">
        <v>0</v>
      </c>
      <c r="P541" s="28">
        <v>0</v>
      </c>
      <c r="Q541" s="28">
        <v>0</v>
      </c>
      <c r="R541" s="28">
        <v>0</v>
      </c>
      <c r="S541" s="28">
        <v>0</v>
      </c>
      <c r="T541" s="28">
        <v>0</v>
      </c>
      <c r="U541" s="28">
        <v>0</v>
      </c>
      <c r="V541" s="28">
        <v>0</v>
      </c>
      <c r="W541" s="28">
        <v>0</v>
      </c>
      <c r="X541" s="28">
        <v>0</v>
      </c>
      <c r="Y541" s="28">
        <v>0</v>
      </c>
      <c r="Z541" s="28">
        <v>0</v>
      </c>
      <c r="AA541" s="28">
        <v>0</v>
      </c>
      <c r="AB541" s="28">
        <v>0</v>
      </c>
      <c r="AC541" s="28">
        <v>0</v>
      </c>
      <c r="AD541" s="28">
        <v>0</v>
      </c>
      <c r="AE541" s="28">
        <v>0</v>
      </c>
      <c r="AF541" s="28">
        <v>0</v>
      </c>
      <c r="AG541" s="28">
        <v>0</v>
      </c>
      <c r="AH541" s="28">
        <v>0</v>
      </c>
      <c r="AI541" s="28">
        <v>0</v>
      </c>
      <c r="AJ541"/>
      <c r="AK541"/>
      <c r="AL541"/>
      <c r="AM541"/>
      <c r="AN541"/>
      <c r="AO541"/>
    </row>
    <row r="542" spans="1:41" s="46" customFormat="1" hidden="1" outlineLevel="3" x14ac:dyDescent="0.35">
      <c r="A542" s="14" t="s">
        <v>179</v>
      </c>
      <c r="B542" s="79" t="s">
        <v>64</v>
      </c>
      <c r="C542" s="67">
        <v>1</v>
      </c>
      <c r="D542" s="16">
        <v>1072979.7914123184</v>
      </c>
      <c r="E542" s="68"/>
      <c r="F542" s="17">
        <v>0</v>
      </c>
      <c r="G542" s="17">
        <v>0</v>
      </c>
      <c r="H542" s="17">
        <v>0</v>
      </c>
      <c r="I542" s="17">
        <v>1072979.7914123184</v>
      </c>
      <c r="J542" s="17">
        <v>0</v>
      </c>
      <c r="K542" s="17">
        <v>0</v>
      </c>
      <c r="L542" s="17">
        <v>0</v>
      </c>
      <c r="M542" s="17">
        <v>0</v>
      </c>
      <c r="N542" s="17">
        <v>0</v>
      </c>
      <c r="O542" s="17">
        <v>0</v>
      </c>
      <c r="P542" s="17">
        <v>0</v>
      </c>
      <c r="Q542" s="17">
        <v>0</v>
      </c>
      <c r="R542" s="17">
        <v>0</v>
      </c>
      <c r="S542" s="17">
        <v>0</v>
      </c>
      <c r="T542" s="17">
        <v>0</v>
      </c>
      <c r="U542" s="17">
        <v>0</v>
      </c>
      <c r="V542" s="17">
        <v>0</v>
      </c>
      <c r="W542" s="17">
        <v>0</v>
      </c>
      <c r="X542" s="17">
        <v>0</v>
      </c>
      <c r="Y542" s="17">
        <v>0</v>
      </c>
      <c r="Z542" s="17">
        <v>0</v>
      </c>
      <c r="AA542" s="17">
        <v>0</v>
      </c>
      <c r="AB542" s="17">
        <v>0</v>
      </c>
      <c r="AC542" s="17">
        <v>0</v>
      </c>
      <c r="AD542" s="17">
        <v>0</v>
      </c>
      <c r="AE542" s="17">
        <v>0</v>
      </c>
      <c r="AF542" s="17">
        <v>0</v>
      </c>
      <c r="AG542" s="17">
        <v>0</v>
      </c>
      <c r="AH542" s="17">
        <v>0</v>
      </c>
      <c r="AI542" s="17">
        <v>0</v>
      </c>
      <c r="AJ542"/>
      <c r="AK542"/>
      <c r="AL542"/>
      <c r="AM542"/>
      <c r="AN542"/>
      <c r="AO542"/>
    </row>
    <row r="543" spans="1:41" s="46" customFormat="1" hidden="1" outlineLevel="3" x14ac:dyDescent="0.35">
      <c r="A543" s="14" t="s">
        <v>191</v>
      </c>
      <c r="B543" s="79" t="s">
        <v>68</v>
      </c>
      <c r="C543" s="67">
        <v>1</v>
      </c>
      <c r="D543" s="16">
        <v>1072979.7914123184</v>
      </c>
      <c r="E543" s="68"/>
      <c r="F543" s="17">
        <v>0</v>
      </c>
      <c r="G543" s="17">
        <v>0</v>
      </c>
      <c r="H543" s="17">
        <v>1072979.7914123184</v>
      </c>
      <c r="I543" s="17">
        <v>0</v>
      </c>
      <c r="J543" s="17">
        <v>0</v>
      </c>
      <c r="K543" s="17">
        <v>0</v>
      </c>
      <c r="L543" s="17">
        <v>0</v>
      </c>
      <c r="M543" s="17">
        <v>0</v>
      </c>
      <c r="N543" s="17">
        <v>0</v>
      </c>
      <c r="O543" s="17">
        <v>0</v>
      </c>
      <c r="P543" s="17">
        <v>0</v>
      </c>
      <c r="Q543" s="17">
        <v>0</v>
      </c>
      <c r="R543" s="17">
        <v>0</v>
      </c>
      <c r="S543" s="17">
        <v>0</v>
      </c>
      <c r="T543" s="17">
        <v>0</v>
      </c>
      <c r="U543" s="17">
        <v>0</v>
      </c>
      <c r="V543" s="17">
        <v>0</v>
      </c>
      <c r="W543" s="17">
        <v>0</v>
      </c>
      <c r="X543" s="17">
        <v>0</v>
      </c>
      <c r="Y543" s="17">
        <v>0</v>
      </c>
      <c r="Z543" s="17">
        <v>0</v>
      </c>
      <c r="AA543" s="17">
        <v>0</v>
      </c>
      <c r="AB543" s="17">
        <v>0</v>
      </c>
      <c r="AC543" s="17">
        <v>0</v>
      </c>
      <c r="AD543" s="17">
        <v>0</v>
      </c>
      <c r="AE543" s="17">
        <v>0</v>
      </c>
      <c r="AF543" s="17">
        <v>0</v>
      </c>
      <c r="AG543" s="17">
        <v>0</v>
      </c>
      <c r="AH543" s="17">
        <v>0</v>
      </c>
      <c r="AI543" s="17">
        <v>0</v>
      </c>
      <c r="AJ543"/>
      <c r="AK543"/>
      <c r="AL543"/>
      <c r="AM543"/>
      <c r="AN543"/>
      <c r="AO543"/>
    </row>
    <row r="544" spans="1:41" s="46" customFormat="1" hidden="1" outlineLevel="3" x14ac:dyDescent="0.35">
      <c r="A544" s="14" t="s">
        <v>192</v>
      </c>
      <c r="B544" s="79" t="s">
        <v>69</v>
      </c>
      <c r="C544" s="67">
        <v>2</v>
      </c>
      <c r="D544" s="16">
        <v>2145959.5828246367</v>
      </c>
      <c r="E544" s="68"/>
      <c r="F544" s="17">
        <v>0</v>
      </c>
      <c r="G544" s="17">
        <v>0</v>
      </c>
      <c r="H544" s="17">
        <v>0</v>
      </c>
      <c r="I544" s="17">
        <v>2145959.5828246367</v>
      </c>
      <c r="J544" s="17">
        <v>0</v>
      </c>
      <c r="K544" s="17">
        <v>0</v>
      </c>
      <c r="L544" s="17">
        <v>0</v>
      </c>
      <c r="M544" s="17">
        <v>0</v>
      </c>
      <c r="N544" s="17">
        <v>0</v>
      </c>
      <c r="O544" s="17">
        <v>0</v>
      </c>
      <c r="P544" s="17">
        <v>0</v>
      </c>
      <c r="Q544" s="17">
        <v>0</v>
      </c>
      <c r="R544" s="17">
        <v>0</v>
      </c>
      <c r="S544" s="17">
        <v>0</v>
      </c>
      <c r="T544" s="17">
        <v>0</v>
      </c>
      <c r="U544" s="17">
        <v>0</v>
      </c>
      <c r="V544" s="17">
        <v>0</v>
      </c>
      <c r="W544" s="17">
        <v>0</v>
      </c>
      <c r="X544" s="17">
        <v>0</v>
      </c>
      <c r="Y544" s="17">
        <v>0</v>
      </c>
      <c r="Z544" s="17">
        <v>0</v>
      </c>
      <c r="AA544" s="17">
        <v>0</v>
      </c>
      <c r="AB544" s="17">
        <v>0</v>
      </c>
      <c r="AC544" s="17">
        <v>0</v>
      </c>
      <c r="AD544" s="17">
        <v>0</v>
      </c>
      <c r="AE544" s="17">
        <v>0</v>
      </c>
      <c r="AF544" s="17">
        <v>0</v>
      </c>
      <c r="AG544" s="17">
        <v>0</v>
      </c>
      <c r="AH544" s="17">
        <v>0</v>
      </c>
      <c r="AI544" s="17">
        <v>0</v>
      </c>
      <c r="AJ544"/>
      <c r="AK544"/>
      <c r="AL544"/>
      <c r="AM544"/>
      <c r="AN544"/>
      <c r="AO544"/>
    </row>
    <row r="545" spans="1:41" s="46" customFormat="1" hidden="1" outlineLevel="3" x14ac:dyDescent="0.35">
      <c r="A545" s="14" t="s">
        <v>193</v>
      </c>
      <c r="B545" s="79" t="s">
        <v>70</v>
      </c>
      <c r="C545" s="67">
        <v>1</v>
      </c>
      <c r="D545" s="16">
        <v>1072979.7914123184</v>
      </c>
      <c r="E545" s="68"/>
      <c r="F545" s="17">
        <v>0</v>
      </c>
      <c r="G545" s="17">
        <v>0</v>
      </c>
      <c r="H545" s="17">
        <v>0</v>
      </c>
      <c r="I545" s="17">
        <v>0</v>
      </c>
      <c r="J545" s="17">
        <v>1072979.7914123184</v>
      </c>
      <c r="K545" s="17">
        <v>0</v>
      </c>
      <c r="L545" s="17">
        <v>0</v>
      </c>
      <c r="M545" s="17">
        <v>0</v>
      </c>
      <c r="N545" s="17">
        <v>0</v>
      </c>
      <c r="O545" s="17">
        <v>0</v>
      </c>
      <c r="P545" s="17">
        <v>0</v>
      </c>
      <c r="Q545" s="17">
        <v>0</v>
      </c>
      <c r="R545" s="17">
        <v>0</v>
      </c>
      <c r="S545" s="17">
        <v>0</v>
      </c>
      <c r="T545" s="17">
        <v>0</v>
      </c>
      <c r="U545" s="17">
        <v>0</v>
      </c>
      <c r="V545" s="17">
        <v>0</v>
      </c>
      <c r="W545" s="17">
        <v>0</v>
      </c>
      <c r="X545" s="17">
        <v>0</v>
      </c>
      <c r="Y545" s="17">
        <v>0</v>
      </c>
      <c r="Z545" s="17">
        <v>0</v>
      </c>
      <c r="AA545" s="17">
        <v>0</v>
      </c>
      <c r="AB545" s="17">
        <v>0</v>
      </c>
      <c r="AC545" s="17">
        <v>0</v>
      </c>
      <c r="AD545" s="17">
        <v>0</v>
      </c>
      <c r="AE545" s="17">
        <v>0</v>
      </c>
      <c r="AF545" s="17">
        <v>0</v>
      </c>
      <c r="AG545" s="17">
        <v>0</v>
      </c>
      <c r="AH545" s="17">
        <v>0</v>
      </c>
      <c r="AI545" s="17">
        <v>0</v>
      </c>
      <c r="AJ545"/>
      <c r="AK545"/>
      <c r="AL545"/>
      <c r="AM545"/>
      <c r="AN545"/>
      <c r="AO545"/>
    </row>
    <row r="546" spans="1:41" s="46" customFormat="1" hidden="1" outlineLevel="3" x14ac:dyDescent="0.35">
      <c r="A546" s="14" t="s">
        <v>194</v>
      </c>
      <c r="B546" s="79" t="s">
        <v>72</v>
      </c>
      <c r="C546" s="67">
        <v>2</v>
      </c>
      <c r="D546" s="16">
        <v>2145959.5828246367</v>
      </c>
      <c r="E546" s="68"/>
      <c r="F546" s="17">
        <v>0</v>
      </c>
      <c r="G546" s="17">
        <v>0</v>
      </c>
      <c r="H546" s="17">
        <v>0</v>
      </c>
      <c r="I546" s="17">
        <v>0</v>
      </c>
      <c r="J546" s="17">
        <v>0</v>
      </c>
      <c r="K546" s="17">
        <v>0</v>
      </c>
      <c r="L546" s="17">
        <v>0</v>
      </c>
      <c r="M546" s="17">
        <v>2145959.5828246367</v>
      </c>
      <c r="N546" s="17">
        <v>0</v>
      </c>
      <c r="O546" s="17">
        <v>0</v>
      </c>
      <c r="P546" s="17">
        <v>0</v>
      </c>
      <c r="Q546" s="17">
        <v>0</v>
      </c>
      <c r="R546" s="17">
        <v>0</v>
      </c>
      <c r="S546" s="17">
        <v>0</v>
      </c>
      <c r="T546" s="17">
        <v>0</v>
      </c>
      <c r="U546" s="17">
        <v>0</v>
      </c>
      <c r="V546" s="17">
        <v>0</v>
      </c>
      <c r="W546" s="17">
        <v>0</v>
      </c>
      <c r="X546" s="17">
        <v>0</v>
      </c>
      <c r="Y546" s="17">
        <v>0</v>
      </c>
      <c r="Z546" s="17">
        <v>0</v>
      </c>
      <c r="AA546" s="17">
        <v>0</v>
      </c>
      <c r="AB546" s="17">
        <v>0</v>
      </c>
      <c r="AC546" s="17">
        <v>0</v>
      </c>
      <c r="AD546" s="17">
        <v>0</v>
      </c>
      <c r="AE546" s="17">
        <v>0</v>
      </c>
      <c r="AF546" s="17">
        <v>0</v>
      </c>
      <c r="AG546" s="17">
        <v>0</v>
      </c>
      <c r="AH546" s="17">
        <v>0</v>
      </c>
      <c r="AI546" s="17">
        <v>0</v>
      </c>
      <c r="AJ546"/>
      <c r="AK546"/>
      <c r="AL546"/>
      <c r="AM546"/>
      <c r="AN546"/>
      <c r="AO546"/>
    </row>
    <row r="547" spans="1:41" s="46" customFormat="1" hidden="1" outlineLevel="3" x14ac:dyDescent="0.35">
      <c r="A547" s="14" t="s">
        <v>195</v>
      </c>
      <c r="B547" s="79" t="s">
        <v>76</v>
      </c>
      <c r="C547" s="67">
        <v>1</v>
      </c>
      <c r="D547" s="16">
        <v>1072979.7914123184</v>
      </c>
      <c r="E547" s="68"/>
      <c r="F547" s="17">
        <v>0</v>
      </c>
      <c r="G547" s="17">
        <v>0</v>
      </c>
      <c r="H547" s="17">
        <v>0</v>
      </c>
      <c r="I547" s="17">
        <v>1072979.7914123184</v>
      </c>
      <c r="J547" s="17">
        <v>0</v>
      </c>
      <c r="K547" s="17">
        <v>0</v>
      </c>
      <c r="L547" s="17">
        <v>0</v>
      </c>
      <c r="M547" s="17">
        <v>0</v>
      </c>
      <c r="N547" s="17">
        <v>0</v>
      </c>
      <c r="O547" s="17">
        <v>0</v>
      </c>
      <c r="P547" s="17">
        <v>0</v>
      </c>
      <c r="Q547" s="17">
        <v>0</v>
      </c>
      <c r="R547" s="17">
        <v>0</v>
      </c>
      <c r="S547" s="17">
        <v>0</v>
      </c>
      <c r="T547" s="17">
        <v>0</v>
      </c>
      <c r="U547" s="17">
        <v>0</v>
      </c>
      <c r="V547" s="17">
        <v>0</v>
      </c>
      <c r="W547" s="17">
        <v>0</v>
      </c>
      <c r="X547" s="17">
        <v>0</v>
      </c>
      <c r="Y547" s="17">
        <v>0</v>
      </c>
      <c r="Z547" s="17">
        <v>0</v>
      </c>
      <c r="AA547" s="17">
        <v>0</v>
      </c>
      <c r="AB547" s="17">
        <v>0</v>
      </c>
      <c r="AC547" s="17">
        <v>0</v>
      </c>
      <c r="AD547" s="17">
        <v>0</v>
      </c>
      <c r="AE547" s="17">
        <v>0</v>
      </c>
      <c r="AF547" s="17">
        <v>0</v>
      </c>
      <c r="AG547" s="17">
        <v>0</v>
      </c>
      <c r="AH547" s="17">
        <v>0</v>
      </c>
      <c r="AI547" s="17">
        <v>0</v>
      </c>
      <c r="AJ547"/>
      <c r="AK547"/>
      <c r="AL547"/>
      <c r="AM547"/>
      <c r="AN547"/>
      <c r="AO547"/>
    </row>
    <row r="548" spans="1:41" s="46" customFormat="1" hidden="1" outlineLevel="2" collapsed="1" x14ac:dyDescent="0.35">
      <c r="A548" s="107" t="s">
        <v>167</v>
      </c>
      <c r="B548" s="27" t="s">
        <v>112</v>
      </c>
      <c r="C548" s="78">
        <v>3</v>
      </c>
      <c r="D548" s="28">
        <v>2777391.182926903</v>
      </c>
      <c r="E548" s="58"/>
      <c r="F548" s="28">
        <v>0</v>
      </c>
      <c r="G548" s="28">
        <v>0</v>
      </c>
      <c r="H548" s="28">
        <v>0</v>
      </c>
      <c r="I548" s="28">
        <v>925797.06097563438</v>
      </c>
      <c r="J548" s="28">
        <v>925797.06097563438</v>
      </c>
      <c r="K548" s="28">
        <v>0</v>
      </c>
      <c r="L548" s="28">
        <v>925797.06097563438</v>
      </c>
      <c r="M548" s="28">
        <v>0</v>
      </c>
      <c r="N548" s="28">
        <v>0</v>
      </c>
      <c r="O548" s="28">
        <v>0</v>
      </c>
      <c r="P548" s="28">
        <v>0</v>
      </c>
      <c r="Q548" s="28">
        <v>0</v>
      </c>
      <c r="R548" s="28">
        <v>0</v>
      </c>
      <c r="S548" s="28">
        <v>0</v>
      </c>
      <c r="T548" s="28">
        <v>0</v>
      </c>
      <c r="U548" s="28">
        <v>0</v>
      </c>
      <c r="V548" s="28">
        <v>0</v>
      </c>
      <c r="W548" s="28">
        <v>0</v>
      </c>
      <c r="X548" s="28">
        <v>0</v>
      </c>
      <c r="Y548" s="28">
        <v>0</v>
      </c>
      <c r="Z548" s="28">
        <v>0</v>
      </c>
      <c r="AA548" s="28">
        <v>0</v>
      </c>
      <c r="AB548" s="28">
        <v>0</v>
      </c>
      <c r="AC548" s="28">
        <v>0</v>
      </c>
      <c r="AD548" s="28">
        <v>0</v>
      </c>
      <c r="AE548" s="28">
        <v>0</v>
      </c>
      <c r="AF548" s="28">
        <v>0</v>
      </c>
      <c r="AG548" s="28">
        <v>0</v>
      </c>
      <c r="AH548" s="28">
        <v>0</v>
      </c>
      <c r="AI548" s="28">
        <v>0</v>
      </c>
      <c r="AJ548"/>
      <c r="AK548"/>
      <c r="AL548"/>
      <c r="AM548"/>
      <c r="AN548"/>
      <c r="AO548"/>
    </row>
    <row r="549" spans="1:41" s="46" customFormat="1" hidden="1" outlineLevel="3" x14ac:dyDescent="0.35">
      <c r="A549" s="14" t="s">
        <v>180</v>
      </c>
      <c r="B549" s="79" t="s">
        <v>69</v>
      </c>
      <c r="C549" s="67">
        <v>1</v>
      </c>
      <c r="D549" s="16">
        <v>925797.06097563438</v>
      </c>
      <c r="E549" s="68"/>
      <c r="F549" s="17">
        <v>0</v>
      </c>
      <c r="G549" s="17">
        <v>0</v>
      </c>
      <c r="H549" s="17">
        <v>0</v>
      </c>
      <c r="I549" s="17">
        <v>925797.06097563438</v>
      </c>
      <c r="J549" s="17">
        <v>0</v>
      </c>
      <c r="K549" s="17">
        <v>0</v>
      </c>
      <c r="L549" s="17">
        <v>0</v>
      </c>
      <c r="M549" s="17">
        <v>0</v>
      </c>
      <c r="N549" s="17">
        <v>0</v>
      </c>
      <c r="O549" s="17">
        <v>0</v>
      </c>
      <c r="P549" s="17">
        <v>0</v>
      </c>
      <c r="Q549" s="17">
        <v>0</v>
      </c>
      <c r="R549" s="17">
        <v>0</v>
      </c>
      <c r="S549" s="17">
        <v>0</v>
      </c>
      <c r="T549" s="17">
        <v>0</v>
      </c>
      <c r="U549" s="17">
        <v>0</v>
      </c>
      <c r="V549" s="17">
        <v>0</v>
      </c>
      <c r="W549" s="17">
        <v>0</v>
      </c>
      <c r="X549" s="17">
        <v>0</v>
      </c>
      <c r="Y549" s="17">
        <v>0</v>
      </c>
      <c r="Z549" s="17">
        <v>0</v>
      </c>
      <c r="AA549" s="17">
        <v>0</v>
      </c>
      <c r="AB549" s="17">
        <v>0</v>
      </c>
      <c r="AC549" s="17">
        <v>0</v>
      </c>
      <c r="AD549" s="17">
        <v>0</v>
      </c>
      <c r="AE549" s="17">
        <v>0</v>
      </c>
      <c r="AF549" s="17">
        <v>0</v>
      </c>
      <c r="AG549" s="17">
        <v>0</v>
      </c>
      <c r="AH549" s="17">
        <v>0</v>
      </c>
      <c r="AI549" s="17">
        <v>0</v>
      </c>
      <c r="AJ549"/>
      <c r="AK549"/>
      <c r="AL549"/>
      <c r="AM549"/>
      <c r="AN549"/>
      <c r="AO549"/>
    </row>
    <row r="550" spans="1:41" s="46" customFormat="1" hidden="1" outlineLevel="3" x14ac:dyDescent="0.35">
      <c r="A550" s="14" t="s">
        <v>181</v>
      </c>
      <c r="B550" s="79" t="s">
        <v>70</v>
      </c>
      <c r="C550" s="67">
        <v>1</v>
      </c>
      <c r="D550" s="16">
        <v>925797.06097563438</v>
      </c>
      <c r="E550" s="68"/>
      <c r="F550" s="17">
        <v>0</v>
      </c>
      <c r="G550" s="17">
        <v>0</v>
      </c>
      <c r="H550" s="17">
        <v>0</v>
      </c>
      <c r="I550" s="17">
        <v>0</v>
      </c>
      <c r="J550" s="17">
        <v>925797.06097563438</v>
      </c>
      <c r="K550" s="17">
        <v>0</v>
      </c>
      <c r="L550" s="17">
        <v>0</v>
      </c>
      <c r="M550" s="17">
        <v>0</v>
      </c>
      <c r="N550" s="17">
        <v>0</v>
      </c>
      <c r="O550" s="17">
        <v>0</v>
      </c>
      <c r="P550" s="17">
        <v>0</v>
      </c>
      <c r="Q550" s="17">
        <v>0</v>
      </c>
      <c r="R550" s="17">
        <v>0</v>
      </c>
      <c r="S550" s="17">
        <v>0</v>
      </c>
      <c r="T550" s="17">
        <v>0</v>
      </c>
      <c r="U550" s="17">
        <v>0</v>
      </c>
      <c r="V550" s="17">
        <v>0</v>
      </c>
      <c r="W550" s="17">
        <v>0</v>
      </c>
      <c r="X550" s="17">
        <v>0</v>
      </c>
      <c r="Y550" s="17">
        <v>0</v>
      </c>
      <c r="Z550" s="17">
        <v>0</v>
      </c>
      <c r="AA550" s="17">
        <v>0</v>
      </c>
      <c r="AB550" s="17">
        <v>0</v>
      </c>
      <c r="AC550" s="17">
        <v>0</v>
      </c>
      <c r="AD550" s="17">
        <v>0</v>
      </c>
      <c r="AE550" s="17">
        <v>0</v>
      </c>
      <c r="AF550" s="17">
        <v>0</v>
      </c>
      <c r="AG550" s="17">
        <v>0</v>
      </c>
      <c r="AH550" s="17">
        <v>0</v>
      </c>
      <c r="AI550" s="17">
        <v>0</v>
      </c>
      <c r="AJ550"/>
      <c r="AK550"/>
      <c r="AL550"/>
      <c r="AM550"/>
      <c r="AN550"/>
      <c r="AO550"/>
    </row>
    <row r="551" spans="1:41" s="46" customFormat="1" hidden="1" outlineLevel="3" x14ac:dyDescent="0.35">
      <c r="A551" s="14" t="s">
        <v>182</v>
      </c>
      <c r="B551" s="79" t="s">
        <v>75</v>
      </c>
      <c r="C551" s="67">
        <v>1</v>
      </c>
      <c r="D551" s="16">
        <v>925797.06097563438</v>
      </c>
      <c r="E551" s="68"/>
      <c r="F551" s="17">
        <v>0</v>
      </c>
      <c r="G551" s="17">
        <v>0</v>
      </c>
      <c r="H551" s="17">
        <v>0</v>
      </c>
      <c r="I551" s="17">
        <v>0</v>
      </c>
      <c r="J551" s="17">
        <v>0</v>
      </c>
      <c r="K551" s="17">
        <v>0</v>
      </c>
      <c r="L551" s="17">
        <v>925797.06097563438</v>
      </c>
      <c r="M551" s="17">
        <v>0</v>
      </c>
      <c r="N551" s="17">
        <v>0</v>
      </c>
      <c r="O551" s="17">
        <v>0</v>
      </c>
      <c r="P551" s="17">
        <v>0</v>
      </c>
      <c r="Q551" s="17">
        <v>0</v>
      </c>
      <c r="R551" s="17">
        <v>0</v>
      </c>
      <c r="S551" s="17">
        <v>0</v>
      </c>
      <c r="T551" s="17">
        <v>0</v>
      </c>
      <c r="U551" s="17">
        <v>0</v>
      </c>
      <c r="V551" s="17">
        <v>0</v>
      </c>
      <c r="W551" s="17">
        <v>0</v>
      </c>
      <c r="X551" s="17">
        <v>0</v>
      </c>
      <c r="Y551" s="17">
        <v>0</v>
      </c>
      <c r="Z551" s="17">
        <v>0</v>
      </c>
      <c r="AA551" s="17">
        <v>0</v>
      </c>
      <c r="AB551" s="17">
        <v>0</v>
      </c>
      <c r="AC551" s="17">
        <v>0</v>
      </c>
      <c r="AD551" s="17">
        <v>0</v>
      </c>
      <c r="AE551" s="17">
        <v>0</v>
      </c>
      <c r="AF551" s="17">
        <v>0</v>
      </c>
      <c r="AG551" s="17">
        <v>0</v>
      </c>
      <c r="AH551" s="17">
        <v>0</v>
      </c>
      <c r="AI551" s="17">
        <v>0</v>
      </c>
      <c r="AJ551"/>
      <c r="AK551"/>
      <c r="AL551"/>
      <c r="AM551"/>
      <c r="AN551"/>
      <c r="AO551"/>
    </row>
    <row r="552" spans="1:41" s="46" customFormat="1" hidden="1" outlineLevel="2" collapsed="1" x14ac:dyDescent="0.35">
      <c r="A552" s="107" t="s">
        <v>168</v>
      </c>
      <c r="B552" s="27" t="s">
        <v>113</v>
      </c>
      <c r="C552" s="78">
        <v>1</v>
      </c>
      <c r="D552" s="28">
        <v>3385403.5021673576</v>
      </c>
      <c r="E552" s="58"/>
      <c r="F552" s="28">
        <v>0</v>
      </c>
      <c r="G552" s="28">
        <v>0</v>
      </c>
      <c r="H552" s="28">
        <v>0</v>
      </c>
      <c r="I552" s="28">
        <v>0</v>
      </c>
      <c r="J552" s="28">
        <v>3385403.5021673576</v>
      </c>
      <c r="K552" s="28">
        <v>0</v>
      </c>
      <c r="L552" s="28">
        <v>0</v>
      </c>
      <c r="M552" s="28">
        <v>0</v>
      </c>
      <c r="N552" s="28">
        <v>0</v>
      </c>
      <c r="O552" s="28">
        <v>0</v>
      </c>
      <c r="P552" s="28">
        <v>0</v>
      </c>
      <c r="Q552" s="28">
        <v>0</v>
      </c>
      <c r="R552" s="28">
        <v>0</v>
      </c>
      <c r="S552" s="28">
        <v>0</v>
      </c>
      <c r="T552" s="28">
        <v>0</v>
      </c>
      <c r="U552" s="28">
        <v>0</v>
      </c>
      <c r="V552" s="28">
        <v>0</v>
      </c>
      <c r="W552" s="28">
        <v>0</v>
      </c>
      <c r="X552" s="28">
        <v>0</v>
      </c>
      <c r="Y552" s="28">
        <v>0</v>
      </c>
      <c r="Z552" s="28">
        <v>0</v>
      </c>
      <c r="AA552" s="28">
        <v>0</v>
      </c>
      <c r="AB552" s="28">
        <v>0</v>
      </c>
      <c r="AC552" s="28">
        <v>0</v>
      </c>
      <c r="AD552" s="28">
        <v>0</v>
      </c>
      <c r="AE552" s="28">
        <v>0</v>
      </c>
      <c r="AF552" s="28">
        <v>0</v>
      </c>
      <c r="AG552" s="28">
        <v>0</v>
      </c>
      <c r="AH552" s="28">
        <v>0</v>
      </c>
      <c r="AI552" s="28">
        <v>0</v>
      </c>
      <c r="AJ552"/>
      <c r="AK552"/>
      <c r="AL552"/>
      <c r="AM552"/>
      <c r="AN552"/>
      <c r="AO552"/>
    </row>
    <row r="553" spans="1:41" s="46" customFormat="1" hidden="1" outlineLevel="3" x14ac:dyDescent="0.35">
      <c r="A553" s="14" t="s">
        <v>183</v>
      </c>
      <c r="B553" s="79" t="s">
        <v>70</v>
      </c>
      <c r="C553" s="67">
        <v>1</v>
      </c>
      <c r="D553" s="16">
        <v>3385403.5021673576</v>
      </c>
      <c r="E553" s="68"/>
      <c r="F553" s="17">
        <v>0</v>
      </c>
      <c r="G553" s="17">
        <v>0</v>
      </c>
      <c r="H553" s="17">
        <v>0</v>
      </c>
      <c r="I553" s="17">
        <v>0</v>
      </c>
      <c r="J553" s="17">
        <v>3385403.5021673576</v>
      </c>
      <c r="K553" s="17">
        <v>0</v>
      </c>
      <c r="L553" s="17">
        <v>0</v>
      </c>
      <c r="M553" s="17">
        <v>0</v>
      </c>
      <c r="N553" s="17">
        <v>0</v>
      </c>
      <c r="O553" s="17">
        <v>0</v>
      </c>
      <c r="P553" s="17">
        <v>0</v>
      </c>
      <c r="Q553" s="17">
        <v>0</v>
      </c>
      <c r="R553" s="17">
        <v>0</v>
      </c>
      <c r="S553" s="17">
        <v>0</v>
      </c>
      <c r="T553" s="17">
        <v>0</v>
      </c>
      <c r="U553" s="17">
        <v>0</v>
      </c>
      <c r="V553" s="17">
        <v>0</v>
      </c>
      <c r="W553" s="17">
        <v>0</v>
      </c>
      <c r="X553" s="17">
        <v>0</v>
      </c>
      <c r="Y553" s="17">
        <v>0</v>
      </c>
      <c r="Z553" s="17">
        <v>0</v>
      </c>
      <c r="AA553" s="17">
        <v>0</v>
      </c>
      <c r="AB553" s="17">
        <v>0</v>
      </c>
      <c r="AC553" s="17">
        <v>0</v>
      </c>
      <c r="AD553" s="17">
        <v>0</v>
      </c>
      <c r="AE553" s="17">
        <v>0</v>
      </c>
      <c r="AF553" s="17">
        <v>0</v>
      </c>
      <c r="AG553" s="17">
        <v>0</v>
      </c>
      <c r="AH553" s="17">
        <v>0</v>
      </c>
      <c r="AI553" s="17">
        <v>0</v>
      </c>
      <c r="AJ553"/>
      <c r="AK553"/>
      <c r="AL553"/>
      <c r="AM553"/>
      <c r="AN553"/>
      <c r="AO553"/>
    </row>
    <row r="554" spans="1:41" s="46" customFormat="1" hidden="1" outlineLevel="2" collapsed="1" x14ac:dyDescent="0.35">
      <c r="A554" s="107" t="s">
        <v>169</v>
      </c>
      <c r="B554" s="27" t="s">
        <v>114</v>
      </c>
      <c r="C554" s="78">
        <v>1</v>
      </c>
      <c r="D554" s="28">
        <v>4197790.6971746814</v>
      </c>
      <c r="E554" s="58"/>
      <c r="F554" s="28">
        <v>0</v>
      </c>
      <c r="G554" s="28">
        <v>0</v>
      </c>
      <c r="H554" s="28">
        <v>0</v>
      </c>
      <c r="I554" s="28">
        <v>4197790.6971746814</v>
      </c>
      <c r="J554" s="28">
        <v>0</v>
      </c>
      <c r="K554" s="28">
        <v>0</v>
      </c>
      <c r="L554" s="28">
        <v>0</v>
      </c>
      <c r="M554" s="28">
        <v>0</v>
      </c>
      <c r="N554" s="28">
        <v>0</v>
      </c>
      <c r="O554" s="28">
        <v>0</v>
      </c>
      <c r="P554" s="28">
        <v>0</v>
      </c>
      <c r="Q554" s="28">
        <v>0</v>
      </c>
      <c r="R554" s="28">
        <v>0</v>
      </c>
      <c r="S554" s="28">
        <v>0</v>
      </c>
      <c r="T554" s="28">
        <v>0</v>
      </c>
      <c r="U554" s="28">
        <v>0</v>
      </c>
      <c r="V554" s="28">
        <v>0</v>
      </c>
      <c r="W554" s="28">
        <v>0</v>
      </c>
      <c r="X554" s="28">
        <v>0</v>
      </c>
      <c r="Y554" s="28">
        <v>0</v>
      </c>
      <c r="Z554" s="28">
        <v>0</v>
      </c>
      <c r="AA554" s="28">
        <v>0</v>
      </c>
      <c r="AB554" s="28">
        <v>0</v>
      </c>
      <c r="AC554" s="28">
        <v>0</v>
      </c>
      <c r="AD554" s="28">
        <v>0</v>
      </c>
      <c r="AE554" s="28">
        <v>0</v>
      </c>
      <c r="AF554" s="28">
        <v>0</v>
      </c>
      <c r="AG554" s="28">
        <v>0</v>
      </c>
      <c r="AH554" s="28">
        <v>0</v>
      </c>
      <c r="AI554" s="28">
        <v>0</v>
      </c>
      <c r="AJ554"/>
      <c r="AK554"/>
      <c r="AL554"/>
      <c r="AM554"/>
      <c r="AN554"/>
      <c r="AO554"/>
    </row>
    <row r="555" spans="1:41" s="46" customFormat="1" hidden="1" outlineLevel="3" x14ac:dyDescent="0.35">
      <c r="A555" s="14" t="s">
        <v>184</v>
      </c>
      <c r="B555" s="79" t="s">
        <v>76</v>
      </c>
      <c r="C555" s="67">
        <v>1</v>
      </c>
      <c r="D555" s="16">
        <v>4197790.6971746814</v>
      </c>
      <c r="E555" s="68"/>
      <c r="F555" s="17">
        <v>0</v>
      </c>
      <c r="G555" s="17">
        <v>0</v>
      </c>
      <c r="H555" s="17">
        <v>0</v>
      </c>
      <c r="I555" s="17">
        <v>4197790.6971746814</v>
      </c>
      <c r="J555" s="17">
        <v>0</v>
      </c>
      <c r="K555" s="17">
        <v>0</v>
      </c>
      <c r="L555" s="17">
        <v>0</v>
      </c>
      <c r="M555" s="17">
        <v>0</v>
      </c>
      <c r="N555" s="17">
        <v>0</v>
      </c>
      <c r="O555" s="17">
        <v>0</v>
      </c>
      <c r="P555" s="17">
        <v>0</v>
      </c>
      <c r="Q555" s="17">
        <v>0</v>
      </c>
      <c r="R555" s="17">
        <v>0</v>
      </c>
      <c r="S555" s="17">
        <v>0</v>
      </c>
      <c r="T555" s="17">
        <v>0</v>
      </c>
      <c r="U555" s="17">
        <v>0</v>
      </c>
      <c r="V555" s="17">
        <v>0</v>
      </c>
      <c r="W555" s="17">
        <v>0</v>
      </c>
      <c r="X555" s="17">
        <v>0</v>
      </c>
      <c r="Y555" s="17">
        <v>0</v>
      </c>
      <c r="Z555" s="17">
        <v>0</v>
      </c>
      <c r="AA555" s="17">
        <v>0</v>
      </c>
      <c r="AB555" s="17">
        <v>0</v>
      </c>
      <c r="AC555" s="17">
        <v>0</v>
      </c>
      <c r="AD555" s="17">
        <v>0</v>
      </c>
      <c r="AE555" s="17">
        <v>0</v>
      </c>
      <c r="AF555" s="17">
        <v>0</v>
      </c>
      <c r="AG555" s="17">
        <v>0</v>
      </c>
      <c r="AH555" s="17">
        <v>0</v>
      </c>
      <c r="AI555" s="17">
        <v>0</v>
      </c>
      <c r="AJ555"/>
      <c r="AK555"/>
      <c r="AL555"/>
      <c r="AM555"/>
      <c r="AN555"/>
      <c r="AO555"/>
    </row>
    <row r="556" spans="1:41" s="46" customFormat="1" hidden="1" outlineLevel="2" collapsed="1" x14ac:dyDescent="0.35">
      <c r="A556" s="107" t="s">
        <v>170</v>
      </c>
      <c r="B556" s="27" t="s">
        <v>115</v>
      </c>
      <c r="C556" s="78">
        <v>1</v>
      </c>
      <c r="D556" s="28">
        <v>790704.6844355053</v>
      </c>
      <c r="E556" s="58"/>
      <c r="F556" s="28">
        <v>0</v>
      </c>
      <c r="G556" s="28">
        <v>0</v>
      </c>
      <c r="H556" s="28">
        <v>0</v>
      </c>
      <c r="I556" s="28">
        <v>0</v>
      </c>
      <c r="J556" s="28">
        <v>0</v>
      </c>
      <c r="K556" s="28">
        <v>0</v>
      </c>
      <c r="L556" s="28">
        <v>0</v>
      </c>
      <c r="M556" s="28">
        <v>0</v>
      </c>
      <c r="N556" s="28">
        <v>0</v>
      </c>
      <c r="O556" s="28">
        <v>0</v>
      </c>
      <c r="P556" s="28">
        <v>0</v>
      </c>
      <c r="Q556" s="28">
        <v>0</v>
      </c>
      <c r="R556" s="28">
        <v>0</v>
      </c>
      <c r="S556" s="28">
        <v>0</v>
      </c>
      <c r="T556" s="28">
        <v>0</v>
      </c>
      <c r="U556" s="28">
        <v>0</v>
      </c>
      <c r="V556" s="28">
        <v>0</v>
      </c>
      <c r="W556" s="28">
        <v>0</v>
      </c>
      <c r="X556" s="28">
        <v>395352.34221775265</v>
      </c>
      <c r="Y556" s="28">
        <v>395352.34221775265</v>
      </c>
      <c r="Z556" s="28">
        <v>0</v>
      </c>
      <c r="AA556" s="28">
        <v>0</v>
      </c>
      <c r="AB556" s="28">
        <v>0</v>
      </c>
      <c r="AC556" s="28">
        <v>0</v>
      </c>
      <c r="AD556" s="28">
        <v>0</v>
      </c>
      <c r="AE556" s="28">
        <v>0</v>
      </c>
      <c r="AF556" s="28">
        <v>0</v>
      </c>
      <c r="AG556" s="28">
        <v>0</v>
      </c>
      <c r="AH556" s="28">
        <v>0</v>
      </c>
      <c r="AI556" s="28">
        <v>0</v>
      </c>
      <c r="AJ556"/>
      <c r="AK556"/>
      <c r="AL556"/>
      <c r="AM556"/>
      <c r="AN556"/>
      <c r="AO556"/>
    </row>
    <row r="557" spans="1:41" s="46" customFormat="1" hidden="1" outlineLevel="3" x14ac:dyDescent="0.35">
      <c r="A557" s="14" t="s">
        <v>185</v>
      </c>
      <c r="B557" s="79" t="s">
        <v>63</v>
      </c>
      <c r="C557" s="67">
        <v>1</v>
      </c>
      <c r="D557" s="16">
        <v>790704.6844355053</v>
      </c>
      <c r="E557" s="68"/>
      <c r="F557" s="17">
        <v>0</v>
      </c>
      <c r="G557" s="17">
        <v>0</v>
      </c>
      <c r="H557" s="17">
        <v>0</v>
      </c>
      <c r="I557" s="17">
        <v>0</v>
      </c>
      <c r="J557" s="17">
        <v>0</v>
      </c>
      <c r="K557" s="17">
        <v>0</v>
      </c>
      <c r="L557" s="17">
        <v>0</v>
      </c>
      <c r="M557" s="17">
        <v>0</v>
      </c>
      <c r="N557" s="17">
        <v>0</v>
      </c>
      <c r="O557" s="17">
        <v>0</v>
      </c>
      <c r="P557" s="17">
        <v>0</v>
      </c>
      <c r="Q557" s="17">
        <v>0</v>
      </c>
      <c r="R557" s="17">
        <v>0</v>
      </c>
      <c r="S557" s="17">
        <v>0</v>
      </c>
      <c r="T557" s="17">
        <v>0</v>
      </c>
      <c r="U557" s="17">
        <v>0</v>
      </c>
      <c r="V557" s="17">
        <v>0</v>
      </c>
      <c r="W557" s="17">
        <v>0</v>
      </c>
      <c r="X557" s="17">
        <v>395352.34221775265</v>
      </c>
      <c r="Y557" s="17">
        <v>395352.34221775265</v>
      </c>
      <c r="Z557" s="17">
        <v>0</v>
      </c>
      <c r="AA557" s="17">
        <v>0</v>
      </c>
      <c r="AB557" s="17">
        <v>0</v>
      </c>
      <c r="AC557" s="17">
        <v>0</v>
      </c>
      <c r="AD557" s="17">
        <v>0</v>
      </c>
      <c r="AE557" s="17">
        <v>0</v>
      </c>
      <c r="AF557" s="17">
        <v>0</v>
      </c>
      <c r="AG557" s="17">
        <v>0</v>
      </c>
      <c r="AH557" s="17">
        <v>0</v>
      </c>
      <c r="AI557" s="17">
        <v>0</v>
      </c>
      <c r="AJ557"/>
      <c r="AK557"/>
      <c r="AL557"/>
      <c r="AM557"/>
      <c r="AN557"/>
      <c r="AO557"/>
    </row>
    <row r="558" spans="1:41" s="46" customFormat="1" hidden="1" outlineLevel="2" collapsed="1" x14ac:dyDescent="0.35">
      <c r="A558" s="107" t="s">
        <v>171</v>
      </c>
      <c r="B558" s="27" t="s">
        <v>116</v>
      </c>
      <c r="C558" s="78">
        <v>1</v>
      </c>
      <c r="D558" s="28">
        <v>365603.59166006802</v>
      </c>
      <c r="E558" s="58"/>
      <c r="F558" s="28">
        <v>0</v>
      </c>
      <c r="G558" s="28">
        <v>0</v>
      </c>
      <c r="H558" s="28">
        <v>0</v>
      </c>
      <c r="I558" s="28">
        <v>0</v>
      </c>
      <c r="J558" s="28">
        <v>0</v>
      </c>
      <c r="K558" s="28">
        <v>0</v>
      </c>
      <c r="L558" s="28">
        <v>0</v>
      </c>
      <c r="M558" s="28">
        <v>0</v>
      </c>
      <c r="N558" s="28">
        <v>0</v>
      </c>
      <c r="O558" s="28">
        <v>0</v>
      </c>
      <c r="P558" s="28">
        <v>0</v>
      </c>
      <c r="Q558" s="28">
        <v>0</v>
      </c>
      <c r="R558" s="28">
        <v>0</v>
      </c>
      <c r="S558" s="28">
        <v>0</v>
      </c>
      <c r="T558" s="28">
        <v>0</v>
      </c>
      <c r="U558" s="28">
        <v>365603.59166006802</v>
      </c>
      <c r="V558" s="28">
        <v>0</v>
      </c>
      <c r="W558" s="28">
        <v>0</v>
      </c>
      <c r="X558" s="28">
        <v>0</v>
      </c>
      <c r="Y558" s="28">
        <v>0</v>
      </c>
      <c r="Z558" s="28">
        <v>0</v>
      </c>
      <c r="AA558" s="28">
        <v>0</v>
      </c>
      <c r="AB558" s="28">
        <v>0</v>
      </c>
      <c r="AC558" s="28">
        <v>0</v>
      </c>
      <c r="AD558" s="28">
        <v>0</v>
      </c>
      <c r="AE558" s="28">
        <v>0</v>
      </c>
      <c r="AF558" s="28">
        <v>0</v>
      </c>
      <c r="AG558" s="28">
        <v>0</v>
      </c>
      <c r="AH558" s="28">
        <v>0</v>
      </c>
      <c r="AI558" s="28">
        <v>0</v>
      </c>
      <c r="AJ558"/>
      <c r="AK558"/>
      <c r="AL558"/>
      <c r="AM558"/>
      <c r="AN558"/>
      <c r="AO558"/>
    </row>
    <row r="559" spans="1:41" s="46" customFormat="1" hidden="1" outlineLevel="3" x14ac:dyDescent="0.35">
      <c r="A559" s="14" t="s">
        <v>186</v>
      </c>
      <c r="B559" s="79" t="s">
        <v>52</v>
      </c>
      <c r="C559" s="67">
        <v>1</v>
      </c>
      <c r="D559" s="16">
        <v>365603.59166006802</v>
      </c>
      <c r="E559" s="68"/>
      <c r="F559" s="17">
        <v>0</v>
      </c>
      <c r="G559" s="17">
        <v>0</v>
      </c>
      <c r="H559" s="17">
        <v>0</v>
      </c>
      <c r="I559" s="17">
        <v>0</v>
      </c>
      <c r="J559" s="17">
        <v>0</v>
      </c>
      <c r="K559" s="17">
        <v>0</v>
      </c>
      <c r="L559" s="17">
        <v>0</v>
      </c>
      <c r="M559" s="17">
        <v>0</v>
      </c>
      <c r="N559" s="17">
        <v>0</v>
      </c>
      <c r="O559" s="17">
        <v>0</v>
      </c>
      <c r="P559" s="17">
        <v>0</v>
      </c>
      <c r="Q559" s="17">
        <v>0</v>
      </c>
      <c r="R559" s="17">
        <v>0</v>
      </c>
      <c r="S559" s="17">
        <v>0</v>
      </c>
      <c r="T559" s="17">
        <v>0</v>
      </c>
      <c r="U559" s="17">
        <v>365603.59166006802</v>
      </c>
      <c r="V559" s="17">
        <v>0</v>
      </c>
      <c r="W559" s="17">
        <v>0</v>
      </c>
      <c r="X559" s="17">
        <v>0</v>
      </c>
      <c r="Y559" s="17">
        <v>0</v>
      </c>
      <c r="Z559" s="17">
        <v>0</v>
      </c>
      <c r="AA559" s="17">
        <v>0</v>
      </c>
      <c r="AB559" s="17">
        <v>0</v>
      </c>
      <c r="AC559" s="17">
        <v>0</v>
      </c>
      <c r="AD559" s="17">
        <v>0</v>
      </c>
      <c r="AE559" s="17">
        <v>0</v>
      </c>
      <c r="AF559" s="17">
        <v>0</v>
      </c>
      <c r="AG559" s="17">
        <v>0</v>
      </c>
      <c r="AH559" s="17">
        <v>0</v>
      </c>
      <c r="AI559" s="17">
        <v>0</v>
      </c>
      <c r="AJ559"/>
      <c r="AK559"/>
      <c r="AL559"/>
      <c r="AM559"/>
      <c r="AN559"/>
      <c r="AO559"/>
    </row>
    <row r="560" spans="1:41" s="46" customFormat="1" hidden="1" outlineLevel="2" collapsed="1" x14ac:dyDescent="0.35">
      <c r="A560" s="107" t="s">
        <v>172</v>
      </c>
      <c r="B560" s="27" t="s">
        <v>117</v>
      </c>
      <c r="C560" s="78">
        <v>1</v>
      </c>
      <c r="D560" s="28">
        <v>524087.16416260973</v>
      </c>
      <c r="E560" s="58"/>
      <c r="F560" s="28">
        <v>0</v>
      </c>
      <c r="G560" s="28">
        <v>0</v>
      </c>
      <c r="H560" s="28">
        <v>0</v>
      </c>
      <c r="I560" s="28">
        <v>0</v>
      </c>
      <c r="J560" s="28">
        <v>0</v>
      </c>
      <c r="K560" s="28">
        <v>0</v>
      </c>
      <c r="L560" s="28">
        <v>0</v>
      </c>
      <c r="M560" s="28">
        <v>0</v>
      </c>
      <c r="N560" s="28">
        <v>0</v>
      </c>
      <c r="O560" s="28">
        <v>0</v>
      </c>
      <c r="P560" s="28">
        <v>0</v>
      </c>
      <c r="Q560" s="28">
        <v>0</v>
      </c>
      <c r="R560" s="28">
        <v>0</v>
      </c>
      <c r="S560" s="28">
        <v>0</v>
      </c>
      <c r="T560" s="28">
        <v>0</v>
      </c>
      <c r="U560" s="28">
        <v>0</v>
      </c>
      <c r="V560" s="28">
        <v>0</v>
      </c>
      <c r="W560" s="28">
        <v>0</v>
      </c>
      <c r="X560" s="28">
        <v>262043.58208130486</v>
      </c>
      <c r="Y560" s="28">
        <v>262043.58208130486</v>
      </c>
      <c r="Z560" s="28">
        <v>0</v>
      </c>
      <c r="AA560" s="28">
        <v>0</v>
      </c>
      <c r="AB560" s="28">
        <v>0</v>
      </c>
      <c r="AC560" s="28">
        <v>0</v>
      </c>
      <c r="AD560" s="28">
        <v>0</v>
      </c>
      <c r="AE560" s="28">
        <v>0</v>
      </c>
      <c r="AF560" s="28">
        <v>0</v>
      </c>
      <c r="AG560" s="28">
        <v>0</v>
      </c>
      <c r="AH560" s="28">
        <v>0</v>
      </c>
      <c r="AI560" s="28">
        <v>0</v>
      </c>
      <c r="AJ560"/>
      <c r="AK560"/>
      <c r="AL560"/>
      <c r="AM560"/>
      <c r="AN560"/>
      <c r="AO560"/>
    </row>
    <row r="561" spans="1:41" s="46" customFormat="1" hidden="1" outlineLevel="3" x14ac:dyDescent="0.35">
      <c r="A561" s="14" t="s">
        <v>187</v>
      </c>
      <c r="B561" s="79" t="s">
        <v>63</v>
      </c>
      <c r="C561" s="67">
        <v>1</v>
      </c>
      <c r="D561" s="16">
        <v>524087.16416260973</v>
      </c>
      <c r="E561" s="68"/>
      <c r="F561" s="17">
        <v>0</v>
      </c>
      <c r="G561" s="17">
        <v>0</v>
      </c>
      <c r="H561" s="17">
        <v>0</v>
      </c>
      <c r="I561" s="17">
        <v>0</v>
      </c>
      <c r="J561" s="17">
        <v>0</v>
      </c>
      <c r="K561" s="17">
        <v>0</v>
      </c>
      <c r="L561" s="17">
        <v>0</v>
      </c>
      <c r="M561" s="17">
        <v>0</v>
      </c>
      <c r="N561" s="17">
        <v>0</v>
      </c>
      <c r="O561" s="17">
        <v>0</v>
      </c>
      <c r="P561" s="17">
        <v>0</v>
      </c>
      <c r="Q561" s="17">
        <v>0</v>
      </c>
      <c r="R561" s="17">
        <v>0</v>
      </c>
      <c r="S561" s="17">
        <v>0</v>
      </c>
      <c r="T561" s="17">
        <v>0</v>
      </c>
      <c r="U561" s="17">
        <v>0</v>
      </c>
      <c r="V561" s="17">
        <v>0</v>
      </c>
      <c r="W561" s="17">
        <v>0</v>
      </c>
      <c r="X561" s="17">
        <v>262043.58208130486</v>
      </c>
      <c r="Y561" s="17">
        <v>262043.58208130486</v>
      </c>
      <c r="Z561" s="17">
        <v>0</v>
      </c>
      <c r="AA561" s="17">
        <v>0</v>
      </c>
      <c r="AB561" s="17">
        <v>0</v>
      </c>
      <c r="AC561" s="17">
        <v>0</v>
      </c>
      <c r="AD561" s="17">
        <v>0</v>
      </c>
      <c r="AE561" s="17">
        <v>0</v>
      </c>
      <c r="AF561" s="17">
        <v>0</v>
      </c>
      <c r="AG561" s="17">
        <v>0</v>
      </c>
      <c r="AH561" s="17">
        <v>0</v>
      </c>
      <c r="AI561" s="17">
        <v>0</v>
      </c>
      <c r="AJ561"/>
      <c r="AK561"/>
      <c r="AL561"/>
      <c r="AM561"/>
      <c r="AN561"/>
      <c r="AO561"/>
    </row>
    <row r="562" spans="1:41" s="46" customFormat="1" hidden="1" outlineLevel="2" collapsed="1" x14ac:dyDescent="0.35">
      <c r="A562" s="107" t="s">
        <v>173</v>
      </c>
      <c r="B562" s="27" t="s">
        <v>118</v>
      </c>
      <c r="C562" s="78">
        <v>2</v>
      </c>
      <c r="D562" s="28">
        <v>3434738.4640612598</v>
      </c>
      <c r="E562" s="58"/>
      <c r="F562" s="28">
        <v>0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28">
        <v>0</v>
      </c>
      <c r="Q562" s="28">
        <v>0</v>
      </c>
      <c r="R562" s="28">
        <v>0</v>
      </c>
      <c r="S562" s="28">
        <v>0</v>
      </c>
      <c r="T562" s="28">
        <v>0</v>
      </c>
      <c r="U562" s="28">
        <v>0</v>
      </c>
      <c r="V562" s="28">
        <v>0</v>
      </c>
      <c r="W562" s="28">
        <v>0</v>
      </c>
      <c r="X562" s="28">
        <v>1717369.2320306299</v>
      </c>
      <c r="Y562" s="28">
        <v>1717369.2320306299</v>
      </c>
      <c r="Z562" s="28">
        <v>0</v>
      </c>
      <c r="AA562" s="28">
        <v>0</v>
      </c>
      <c r="AB562" s="28">
        <v>0</v>
      </c>
      <c r="AC562" s="28">
        <v>0</v>
      </c>
      <c r="AD562" s="28">
        <v>0</v>
      </c>
      <c r="AE562" s="28">
        <v>0</v>
      </c>
      <c r="AF562" s="28">
        <v>0</v>
      </c>
      <c r="AG562" s="28">
        <v>0</v>
      </c>
      <c r="AH562" s="28">
        <v>0</v>
      </c>
      <c r="AI562" s="28">
        <v>0</v>
      </c>
      <c r="AJ562"/>
      <c r="AK562"/>
      <c r="AL562"/>
      <c r="AM562"/>
      <c r="AN562"/>
      <c r="AO562"/>
    </row>
    <row r="563" spans="1:41" s="46" customFormat="1" hidden="1" outlineLevel="3" x14ac:dyDescent="0.35">
      <c r="A563" s="14" t="s">
        <v>188</v>
      </c>
      <c r="B563" s="79" t="s">
        <v>59</v>
      </c>
      <c r="C563" s="67">
        <v>2</v>
      </c>
      <c r="D563" s="16">
        <v>3434738.4640612598</v>
      </c>
      <c r="E563" s="68"/>
      <c r="F563" s="17">
        <v>0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  <c r="N563" s="17">
        <v>0</v>
      </c>
      <c r="O563" s="17">
        <v>0</v>
      </c>
      <c r="P563" s="17">
        <v>0</v>
      </c>
      <c r="Q563" s="17">
        <v>0</v>
      </c>
      <c r="R563" s="17">
        <v>0</v>
      </c>
      <c r="S563" s="17">
        <v>0</v>
      </c>
      <c r="T563" s="17">
        <v>0</v>
      </c>
      <c r="U563" s="17">
        <v>0</v>
      </c>
      <c r="V563" s="17">
        <v>0</v>
      </c>
      <c r="W563" s="17">
        <v>0</v>
      </c>
      <c r="X563" s="17">
        <v>1717369.2320306299</v>
      </c>
      <c r="Y563" s="17">
        <v>1717369.2320306299</v>
      </c>
      <c r="Z563" s="17">
        <v>0</v>
      </c>
      <c r="AA563" s="17">
        <v>0</v>
      </c>
      <c r="AB563" s="17">
        <v>0</v>
      </c>
      <c r="AC563" s="17">
        <v>0</v>
      </c>
      <c r="AD563" s="17">
        <v>0</v>
      </c>
      <c r="AE563" s="17">
        <v>0</v>
      </c>
      <c r="AF563" s="17">
        <v>0</v>
      </c>
      <c r="AG563" s="17">
        <v>0</v>
      </c>
      <c r="AH563" s="17">
        <v>0</v>
      </c>
      <c r="AI563" s="17">
        <v>0</v>
      </c>
      <c r="AJ563"/>
      <c r="AK563"/>
      <c r="AL563"/>
      <c r="AM563"/>
      <c r="AN563"/>
      <c r="AO563"/>
    </row>
    <row r="564" spans="1:41" s="46" customFormat="1" hidden="1" outlineLevel="2" collapsed="1" x14ac:dyDescent="0.35">
      <c r="A564" s="107" t="s">
        <v>174</v>
      </c>
      <c r="B564" s="27" t="s">
        <v>119</v>
      </c>
      <c r="C564" s="78">
        <v>1</v>
      </c>
      <c r="D564" s="28">
        <v>1344099.1914989979</v>
      </c>
      <c r="E564" s="58"/>
      <c r="F564" s="28">
        <v>0</v>
      </c>
      <c r="G564" s="28">
        <v>0</v>
      </c>
      <c r="H564" s="28">
        <v>0</v>
      </c>
      <c r="I564" s="28">
        <v>0</v>
      </c>
      <c r="J564" s="28">
        <v>0</v>
      </c>
      <c r="K564" s="28">
        <v>0</v>
      </c>
      <c r="L564" s="28">
        <v>0</v>
      </c>
      <c r="M564" s="28">
        <v>0</v>
      </c>
      <c r="N564" s="28">
        <v>0</v>
      </c>
      <c r="O564" s="28">
        <v>0</v>
      </c>
      <c r="P564" s="28">
        <v>0</v>
      </c>
      <c r="Q564" s="28">
        <v>0</v>
      </c>
      <c r="R564" s="28">
        <v>0</v>
      </c>
      <c r="S564" s="28">
        <v>0</v>
      </c>
      <c r="T564" s="28">
        <v>0</v>
      </c>
      <c r="U564" s="28">
        <v>0</v>
      </c>
      <c r="V564" s="28">
        <v>0</v>
      </c>
      <c r="W564" s="28">
        <v>1344099.1914989979</v>
      </c>
      <c r="X564" s="28">
        <v>0</v>
      </c>
      <c r="Y564" s="28">
        <v>0</v>
      </c>
      <c r="Z564" s="28">
        <v>0</v>
      </c>
      <c r="AA564" s="28">
        <v>0</v>
      </c>
      <c r="AB564" s="28">
        <v>0</v>
      </c>
      <c r="AC564" s="28">
        <v>0</v>
      </c>
      <c r="AD564" s="28">
        <v>0</v>
      </c>
      <c r="AE564" s="28">
        <v>0</v>
      </c>
      <c r="AF564" s="28">
        <v>0</v>
      </c>
      <c r="AG564" s="28">
        <v>0</v>
      </c>
      <c r="AH564" s="28">
        <v>0</v>
      </c>
      <c r="AI564" s="28">
        <v>0</v>
      </c>
      <c r="AJ564"/>
      <c r="AK564"/>
      <c r="AL564"/>
      <c r="AM564"/>
      <c r="AN564"/>
      <c r="AO564"/>
    </row>
    <row r="565" spans="1:41" s="46" customFormat="1" hidden="1" outlineLevel="3" x14ac:dyDescent="0.35">
      <c r="A565" s="14" t="s">
        <v>189</v>
      </c>
      <c r="B565" s="79" t="s">
        <v>56</v>
      </c>
      <c r="C565" s="67">
        <v>1</v>
      </c>
      <c r="D565" s="16">
        <v>1344099.1914989979</v>
      </c>
      <c r="E565" s="68"/>
      <c r="F565" s="17">
        <v>0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  <c r="N565" s="17">
        <v>0</v>
      </c>
      <c r="O565" s="17">
        <v>0</v>
      </c>
      <c r="P565" s="17">
        <v>0</v>
      </c>
      <c r="Q565" s="17">
        <v>0</v>
      </c>
      <c r="R565" s="17">
        <v>0</v>
      </c>
      <c r="S565" s="17">
        <v>0</v>
      </c>
      <c r="T565" s="17">
        <v>0</v>
      </c>
      <c r="U565" s="17">
        <v>0</v>
      </c>
      <c r="V565" s="17">
        <v>0</v>
      </c>
      <c r="W565" s="17">
        <v>1344099.1914989979</v>
      </c>
      <c r="X565" s="17">
        <v>0</v>
      </c>
      <c r="Y565" s="17">
        <v>0</v>
      </c>
      <c r="Z565" s="17">
        <v>0</v>
      </c>
      <c r="AA565" s="17">
        <v>0</v>
      </c>
      <c r="AB565" s="17">
        <v>0</v>
      </c>
      <c r="AC565" s="17">
        <v>0</v>
      </c>
      <c r="AD565" s="17">
        <v>0</v>
      </c>
      <c r="AE565" s="17">
        <v>0</v>
      </c>
      <c r="AF565" s="17">
        <v>0</v>
      </c>
      <c r="AG565" s="17">
        <v>0</v>
      </c>
      <c r="AH565" s="17">
        <v>0</v>
      </c>
      <c r="AI565" s="17">
        <v>0</v>
      </c>
      <c r="AJ565"/>
      <c r="AK565"/>
      <c r="AL565"/>
      <c r="AM565"/>
      <c r="AN565"/>
      <c r="AO565"/>
    </row>
    <row r="566" spans="1:41" s="46" customFormat="1" ht="12.75" hidden="1" customHeight="1" outlineLevel="1" collapsed="1" x14ac:dyDescent="0.35">
      <c r="A566" s="18" t="s">
        <v>146</v>
      </c>
      <c r="B566" s="19" t="s">
        <v>120</v>
      </c>
      <c r="C566" s="80">
        <v>4</v>
      </c>
      <c r="D566" s="20">
        <v>738072.07620528317</v>
      </c>
      <c r="E566" s="58"/>
      <c r="F566" s="20">
        <v>0</v>
      </c>
      <c r="G566" s="20">
        <v>0</v>
      </c>
      <c r="H566" s="20">
        <v>0</v>
      </c>
      <c r="I566" s="20">
        <v>184518.01905132079</v>
      </c>
      <c r="J566" s="20">
        <v>0</v>
      </c>
      <c r="K566" s="20">
        <v>0</v>
      </c>
      <c r="L566" s="20">
        <v>92259.009525660396</v>
      </c>
      <c r="M566" s="20">
        <v>92259.009525660396</v>
      </c>
      <c r="N566" s="20">
        <v>0</v>
      </c>
      <c r="O566" s="20">
        <v>0</v>
      </c>
      <c r="P566" s="20">
        <v>0</v>
      </c>
      <c r="Q566" s="20">
        <v>0</v>
      </c>
      <c r="R566" s="20">
        <v>0</v>
      </c>
      <c r="S566" s="20">
        <v>0</v>
      </c>
      <c r="T566" s="20">
        <v>0</v>
      </c>
      <c r="U566" s="20">
        <v>0</v>
      </c>
      <c r="V566" s="20">
        <v>0</v>
      </c>
      <c r="W566" s="20">
        <v>0</v>
      </c>
      <c r="X566" s="20">
        <v>184518.01905132079</v>
      </c>
      <c r="Y566" s="20">
        <v>184518.01905132079</v>
      </c>
      <c r="Z566" s="20">
        <v>0</v>
      </c>
      <c r="AA566" s="20">
        <v>0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v>0</v>
      </c>
      <c r="AI566" s="20">
        <v>0</v>
      </c>
      <c r="AJ566"/>
      <c r="AK566"/>
      <c r="AL566"/>
      <c r="AM566"/>
      <c r="AN566"/>
      <c r="AO566"/>
    </row>
    <row r="567" spans="1:41" s="46" customFormat="1" hidden="1" outlineLevel="2" collapsed="1" x14ac:dyDescent="0.35">
      <c r="A567" s="18" t="s">
        <v>693</v>
      </c>
      <c r="B567" s="27" t="s">
        <v>121</v>
      </c>
      <c r="C567" s="78">
        <v>4</v>
      </c>
      <c r="D567" s="28">
        <v>738072.07620528317</v>
      </c>
      <c r="E567" s="58"/>
      <c r="F567" s="28">
        <v>0</v>
      </c>
      <c r="G567" s="28">
        <v>0</v>
      </c>
      <c r="H567" s="28">
        <v>0</v>
      </c>
      <c r="I567" s="28">
        <v>184518.01905132079</v>
      </c>
      <c r="J567" s="28">
        <v>0</v>
      </c>
      <c r="K567" s="28">
        <v>0</v>
      </c>
      <c r="L567" s="28">
        <v>92259.009525660396</v>
      </c>
      <c r="M567" s="28">
        <v>92259.009525660396</v>
      </c>
      <c r="N567" s="28">
        <v>0</v>
      </c>
      <c r="O567" s="28">
        <v>0</v>
      </c>
      <c r="P567" s="28">
        <v>0</v>
      </c>
      <c r="Q567" s="28">
        <v>0</v>
      </c>
      <c r="R567" s="28">
        <v>0</v>
      </c>
      <c r="S567" s="28">
        <v>0</v>
      </c>
      <c r="T567" s="28">
        <v>0</v>
      </c>
      <c r="U567" s="28">
        <v>0</v>
      </c>
      <c r="V567" s="28">
        <v>0</v>
      </c>
      <c r="W567" s="28">
        <v>0</v>
      </c>
      <c r="X567" s="28">
        <v>184518.01905132079</v>
      </c>
      <c r="Y567" s="28">
        <v>184518.01905132079</v>
      </c>
      <c r="Z567" s="28">
        <v>0</v>
      </c>
      <c r="AA567" s="28">
        <v>0</v>
      </c>
      <c r="AB567" s="28">
        <v>0</v>
      </c>
      <c r="AC567" s="28">
        <v>0</v>
      </c>
      <c r="AD567" s="28">
        <v>0</v>
      </c>
      <c r="AE567" s="28">
        <v>0</v>
      </c>
      <c r="AF567" s="28">
        <v>0</v>
      </c>
      <c r="AG567" s="28">
        <v>0</v>
      </c>
      <c r="AH567" s="28">
        <v>0</v>
      </c>
      <c r="AI567" s="28">
        <v>0</v>
      </c>
      <c r="AJ567"/>
      <c r="AK567"/>
      <c r="AL567"/>
      <c r="AM567"/>
      <c r="AN567"/>
      <c r="AO567"/>
    </row>
    <row r="568" spans="1:41" s="46" customFormat="1" hidden="1" outlineLevel="3" x14ac:dyDescent="0.35">
      <c r="A568" s="18" t="s">
        <v>694</v>
      </c>
      <c r="B568" s="79" t="s">
        <v>63</v>
      </c>
      <c r="C568" s="67">
        <v>2</v>
      </c>
      <c r="D568" s="16">
        <v>369036.03810264159</v>
      </c>
      <c r="E568" s="68"/>
      <c r="F568" s="17">
        <v>0</v>
      </c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  <c r="N568" s="17">
        <v>0</v>
      </c>
      <c r="O568" s="17">
        <v>0</v>
      </c>
      <c r="P568" s="17">
        <v>0</v>
      </c>
      <c r="Q568" s="17">
        <v>0</v>
      </c>
      <c r="R568" s="17">
        <v>0</v>
      </c>
      <c r="S568" s="17">
        <v>0</v>
      </c>
      <c r="T568" s="17">
        <v>0</v>
      </c>
      <c r="U568" s="17">
        <v>0</v>
      </c>
      <c r="V568" s="17">
        <v>0</v>
      </c>
      <c r="W568" s="17">
        <v>0</v>
      </c>
      <c r="X568" s="17">
        <v>184518.01905132079</v>
      </c>
      <c r="Y568" s="17">
        <v>184518.01905132079</v>
      </c>
      <c r="Z568" s="17">
        <v>0</v>
      </c>
      <c r="AA568" s="17">
        <v>0</v>
      </c>
      <c r="AB568" s="17">
        <v>0</v>
      </c>
      <c r="AC568" s="17">
        <v>0</v>
      </c>
      <c r="AD568" s="17">
        <v>0</v>
      </c>
      <c r="AE568" s="17">
        <v>0</v>
      </c>
      <c r="AF568" s="17">
        <v>0</v>
      </c>
      <c r="AG568" s="17">
        <v>0</v>
      </c>
      <c r="AH568" s="17">
        <v>0</v>
      </c>
      <c r="AI568" s="17">
        <v>0</v>
      </c>
      <c r="AJ568"/>
      <c r="AK568"/>
      <c r="AL568"/>
      <c r="AM568"/>
      <c r="AN568"/>
      <c r="AO568"/>
    </row>
    <row r="569" spans="1:41" s="46" customFormat="1" hidden="1" outlineLevel="3" x14ac:dyDescent="0.35">
      <c r="A569" s="18" t="s">
        <v>696</v>
      </c>
      <c r="B569" s="79" t="s">
        <v>64</v>
      </c>
      <c r="C569" s="67">
        <v>1</v>
      </c>
      <c r="D569" s="16">
        <v>184518.01905132079</v>
      </c>
      <c r="E569" s="68"/>
      <c r="F569" s="17">
        <v>0</v>
      </c>
      <c r="G569" s="17">
        <v>0</v>
      </c>
      <c r="H569" s="17">
        <v>0</v>
      </c>
      <c r="I569" s="17">
        <v>184518.01905132079</v>
      </c>
      <c r="J569" s="17">
        <v>0</v>
      </c>
      <c r="K569" s="17">
        <v>0</v>
      </c>
      <c r="L569" s="17">
        <v>0</v>
      </c>
      <c r="M569" s="17">
        <v>0</v>
      </c>
      <c r="N569" s="17">
        <v>0</v>
      </c>
      <c r="O569" s="17">
        <v>0</v>
      </c>
      <c r="P569" s="17">
        <v>0</v>
      </c>
      <c r="Q569" s="17">
        <v>0</v>
      </c>
      <c r="R569" s="17">
        <v>0</v>
      </c>
      <c r="S569" s="17">
        <v>0</v>
      </c>
      <c r="T569" s="17">
        <v>0</v>
      </c>
      <c r="U569" s="17">
        <v>0</v>
      </c>
      <c r="V569" s="17">
        <v>0</v>
      </c>
      <c r="W569" s="17">
        <v>0</v>
      </c>
      <c r="X569" s="17">
        <v>0</v>
      </c>
      <c r="Y569" s="17">
        <v>0</v>
      </c>
      <c r="Z569" s="17">
        <v>0</v>
      </c>
      <c r="AA569" s="17">
        <v>0</v>
      </c>
      <c r="AB569" s="17">
        <v>0</v>
      </c>
      <c r="AC569" s="17">
        <v>0</v>
      </c>
      <c r="AD569" s="17">
        <v>0</v>
      </c>
      <c r="AE569" s="17">
        <v>0</v>
      </c>
      <c r="AF569" s="17">
        <v>0</v>
      </c>
      <c r="AG569" s="17">
        <v>0</v>
      </c>
      <c r="AH569" s="17">
        <v>0</v>
      </c>
      <c r="AI569" s="17">
        <v>0</v>
      </c>
      <c r="AJ569"/>
      <c r="AK569"/>
      <c r="AL569"/>
      <c r="AM569"/>
      <c r="AN569"/>
      <c r="AO569"/>
    </row>
    <row r="570" spans="1:41" s="46" customFormat="1" hidden="1" outlineLevel="3" x14ac:dyDescent="0.35">
      <c r="A570" s="18" t="s">
        <v>695</v>
      </c>
      <c r="B570" s="79" t="s">
        <v>65</v>
      </c>
      <c r="C570" s="67">
        <v>1</v>
      </c>
      <c r="D570" s="16">
        <v>184518.01905132079</v>
      </c>
      <c r="E570" s="68"/>
      <c r="F570" s="17">
        <v>0</v>
      </c>
      <c r="G570" s="17">
        <v>0</v>
      </c>
      <c r="H570" s="17">
        <v>0</v>
      </c>
      <c r="I570" s="17">
        <v>0</v>
      </c>
      <c r="J570" s="17">
        <v>0</v>
      </c>
      <c r="K570" s="17">
        <v>0</v>
      </c>
      <c r="L570" s="17">
        <v>92259.009525660396</v>
      </c>
      <c r="M570" s="17">
        <v>92259.009525660396</v>
      </c>
      <c r="N570" s="17">
        <v>0</v>
      </c>
      <c r="O570" s="17">
        <v>0</v>
      </c>
      <c r="P570" s="17">
        <v>0</v>
      </c>
      <c r="Q570" s="17">
        <v>0</v>
      </c>
      <c r="R570" s="17">
        <v>0</v>
      </c>
      <c r="S570" s="17">
        <v>0</v>
      </c>
      <c r="T570" s="17">
        <v>0</v>
      </c>
      <c r="U570" s="17">
        <v>0</v>
      </c>
      <c r="V570" s="17">
        <v>0</v>
      </c>
      <c r="W570" s="17">
        <v>0</v>
      </c>
      <c r="X570" s="17">
        <v>0</v>
      </c>
      <c r="Y570" s="17">
        <v>0</v>
      </c>
      <c r="Z570" s="17">
        <v>0</v>
      </c>
      <c r="AA570" s="17">
        <v>0</v>
      </c>
      <c r="AB570" s="17">
        <v>0</v>
      </c>
      <c r="AC570" s="17">
        <v>0</v>
      </c>
      <c r="AD570" s="17">
        <v>0</v>
      </c>
      <c r="AE570" s="17">
        <v>0</v>
      </c>
      <c r="AF570" s="17">
        <v>0</v>
      </c>
      <c r="AG570" s="17">
        <v>0</v>
      </c>
      <c r="AH570" s="17">
        <v>0</v>
      </c>
      <c r="AI570" s="17">
        <v>0</v>
      </c>
      <c r="AJ570"/>
      <c r="AK570"/>
      <c r="AL570"/>
      <c r="AM570"/>
      <c r="AN570"/>
      <c r="AO570"/>
    </row>
    <row r="571" spans="1:41" s="46" customFormat="1" ht="12.75" hidden="1" customHeight="1" outlineLevel="1" collapsed="1" x14ac:dyDescent="0.35">
      <c r="A571" s="18" t="s">
        <v>147</v>
      </c>
      <c r="B571" s="19" t="s">
        <v>122</v>
      </c>
      <c r="C571" s="80">
        <v>5</v>
      </c>
      <c r="D571" s="20">
        <v>11585982.614822684</v>
      </c>
      <c r="E571" s="58"/>
      <c r="F571" s="20">
        <v>0</v>
      </c>
      <c r="G571" s="20">
        <v>0</v>
      </c>
      <c r="H571" s="20">
        <v>0</v>
      </c>
      <c r="I571" s="20">
        <v>0</v>
      </c>
      <c r="J571" s="20">
        <v>0</v>
      </c>
      <c r="K571" s="20">
        <v>0</v>
      </c>
      <c r="L571" s="20">
        <v>0</v>
      </c>
      <c r="M571" s="20">
        <v>11585982.614822684</v>
      </c>
      <c r="N571" s="20">
        <v>0</v>
      </c>
      <c r="O571" s="20">
        <v>0</v>
      </c>
      <c r="P571" s="20">
        <v>0</v>
      </c>
      <c r="Q571" s="20">
        <v>0</v>
      </c>
      <c r="R571" s="20">
        <v>0</v>
      </c>
      <c r="S571" s="20">
        <v>0</v>
      </c>
      <c r="T571" s="20">
        <v>0</v>
      </c>
      <c r="U571" s="20">
        <v>0</v>
      </c>
      <c r="V571" s="20">
        <v>0</v>
      </c>
      <c r="W571" s="20">
        <v>0</v>
      </c>
      <c r="X571" s="20">
        <v>0</v>
      </c>
      <c r="Y571" s="20">
        <v>0</v>
      </c>
      <c r="Z571" s="20">
        <v>0</v>
      </c>
      <c r="AA571" s="20">
        <v>0</v>
      </c>
      <c r="AB571" s="20">
        <v>0</v>
      </c>
      <c r="AC571" s="20">
        <v>0</v>
      </c>
      <c r="AD571" s="20">
        <v>0</v>
      </c>
      <c r="AE571" s="20">
        <v>0</v>
      </c>
      <c r="AF571" s="20">
        <v>0</v>
      </c>
      <c r="AG571" s="20">
        <v>0</v>
      </c>
      <c r="AH571" s="20">
        <v>0</v>
      </c>
      <c r="AI571" s="20">
        <v>0</v>
      </c>
      <c r="AJ571"/>
      <c r="AK571"/>
      <c r="AL571"/>
      <c r="AM571"/>
      <c r="AN571"/>
      <c r="AO571"/>
    </row>
    <row r="572" spans="1:41" s="46" customFormat="1" hidden="1" outlineLevel="2" collapsed="1" x14ac:dyDescent="0.35">
      <c r="A572" s="18" t="s">
        <v>176</v>
      </c>
      <c r="B572" s="27" t="s">
        <v>123</v>
      </c>
      <c r="C572" s="78">
        <v>4</v>
      </c>
      <c r="D572" s="28">
        <v>10347745.878467394</v>
      </c>
      <c r="E572" s="58"/>
      <c r="F572" s="28">
        <v>0</v>
      </c>
      <c r="G572" s="28">
        <v>0</v>
      </c>
      <c r="H572" s="28">
        <v>0</v>
      </c>
      <c r="I572" s="28">
        <v>0</v>
      </c>
      <c r="J572" s="28">
        <v>0</v>
      </c>
      <c r="K572" s="28">
        <v>0</v>
      </c>
      <c r="L572" s="28">
        <v>0</v>
      </c>
      <c r="M572" s="28">
        <v>10347745.878467394</v>
      </c>
      <c r="N572" s="28">
        <v>0</v>
      </c>
      <c r="O572" s="28">
        <v>0</v>
      </c>
      <c r="P572" s="28">
        <v>0</v>
      </c>
      <c r="Q572" s="28">
        <v>0</v>
      </c>
      <c r="R572" s="28">
        <v>0</v>
      </c>
      <c r="S572" s="28">
        <v>0</v>
      </c>
      <c r="T572" s="28">
        <v>0</v>
      </c>
      <c r="U572" s="28">
        <v>0</v>
      </c>
      <c r="V572" s="28">
        <v>0</v>
      </c>
      <c r="W572" s="28">
        <v>0</v>
      </c>
      <c r="X572" s="28">
        <v>0</v>
      </c>
      <c r="Y572" s="28">
        <v>0</v>
      </c>
      <c r="Z572" s="28">
        <v>0</v>
      </c>
      <c r="AA572" s="28">
        <v>0</v>
      </c>
      <c r="AB572" s="28">
        <v>0</v>
      </c>
      <c r="AC572" s="28">
        <v>0</v>
      </c>
      <c r="AD572" s="28">
        <v>0</v>
      </c>
      <c r="AE572" s="28">
        <v>0</v>
      </c>
      <c r="AF572" s="28">
        <v>0</v>
      </c>
      <c r="AG572" s="28">
        <v>0</v>
      </c>
      <c r="AH572" s="28">
        <v>0</v>
      </c>
      <c r="AI572" s="28">
        <v>0</v>
      </c>
      <c r="AJ572"/>
      <c r="AK572"/>
      <c r="AL572"/>
      <c r="AM572"/>
      <c r="AN572"/>
      <c r="AO572"/>
    </row>
    <row r="573" spans="1:41" s="46" customFormat="1" hidden="1" outlineLevel="3" x14ac:dyDescent="0.35">
      <c r="A573" s="18" t="s">
        <v>697</v>
      </c>
      <c r="B573" s="79" t="s">
        <v>79</v>
      </c>
      <c r="C573" s="67">
        <v>4</v>
      </c>
      <c r="D573" s="16">
        <f>D572</f>
        <v>10347745.878467394</v>
      </c>
      <c r="E573" s="68"/>
      <c r="F573" s="17">
        <v>0</v>
      </c>
      <c r="G573" s="17">
        <v>0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f>M572</f>
        <v>10347745.878467394</v>
      </c>
      <c r="N573" s="17">
        <v>0</v>
      </c>
      <c r="O573" s="17">
        <v>0</v>
      </c>
      <c r="P573" s="17">
        <v>0</v>
      </c>
      <c r="Q573" s="17">
        <v>0</v>
      </c>
      <c r="R573" s="17">
        <v>0</v>
      </c>
      <c r="S573" s="17">
        <v>0</v>
      </c>
      <c r="T573" s="17">
        <v>0</v>
      </c>
      <c r="U573" s="17">
        <v>0</v>
      </c>
      <c r="V573" s="17">
        <v>0</v>
      </c>
      <c r="W573" s="17">
        <v>0</v>
      </c>
      <c r="X573" s="17">
        <v>0</v>
      </c>
      <c r="Y573" s="17">
        <v>0</v>
      </c>
      <c r="Z573" s="17">
        <v>0</v>
      </c>
      <c r="AA573" s="17">
        <v>0</v>
      </c>
      <c r="AB573" s="17">
        <v>0</v>
      </c>
      <c r="AC573" s="17">
        <v>0</v>
      </c>
      <c r="AD573" s="17">
        <v>0</v>
      </c>
      <c r="AE573" s="17">
        <v>0</v>
      </c>
      <c r="AF573" s="17">
        <v>0</v>
      </c>
      <c r="AG573" s="17">
        <v>0</v>
      </c>
      <c r="AH573" s="17">
        <v>0</v>
      </c>
      <c r="AI573" s="17">
        <v>0</v>
      </c>
      <c r="AJ573"/>
      <c r="AK573"/>
      <c r="AL573"/>
      <c r="AM573"/>
      <c r="AN573"/>
      <c r="AO573"/>
    </row>
    <row r="574" spans="1:41" s="46" customFormat="1" hidden="1" outlineLevel="2" collapsed="1" x14ac:dyDescent="0.35">
      <c r="A574" s="18" t="s">
        <v>190</v>
      </c>
      <c r="B574" s="27" t="s">
        <v>108</v>
      </c>
      <c r="C574" s="78">
        <v>1</v>
      </c>
      <c r="D574" s="28">
        <v>1238236.7363552905</v>
      </c>
      <c r="E574" s="58"/>
      <c r="F574" s="28">
        <v>0</v>
      </c>
      <c r="G574" s="28">
        <v>0</v>
      </c>
      <c r="H574" s="28">
        <v>0</v>
      </c>
      <c r="I574" s="28">
        <v>0</v>
      </c>
      <c r="J574" s="28">
        <v>0</v>
      </c>
      <c r="K574" s="28">
        <v>0</v>
      </c>
      <c r="L574" s="28">
        <v>0</v>
      </c>
      <c r="M574" s="28">
        <v>1238236.7363552905</v>
      </c>
      <c r="N574" s="28">
        <v>0</v>
      </c>
      <c r="O574" s="28">
        <v>0</v>
      </c>
      <c r="P574" s="28">
        <v>0</v>
      </c>
      <c r="Q574" s="28">
        <v>0</v>
      </c>
      <c r="R574" s="28">
        <v>0</v>
      </c>
      <c r="S574" s="28">
        <v>0</v>
      </c>
      <c r="T574" s="28">
        <v>0</v>
      </c>
      <c r="U574" s="28">
        <v>0</v>
      </c>
      <c r="V574" s="28">
        <v>0</v>
      </c>
      <c r="W574" s="28">
        <v>0</v>
      </c>
      <c r="X574" s="28">
        <v>0</v>
      </c>
      <c r="Y574" s="28">
        <v>0</v>
      </c>
      <c r="Z574" s="28">
        <v>0</v>
      </c>
      <c r="AA574" s="28">
        <v>0</v>
      </c>
      <c r="AB574" s="28">
        <v>0</v>
      </c>
      <c r="AC574" s="28">
        <v>0</v>
      </c>
      <c r="AD574" s="28">
        <v>0</v>
      </c>
      <c r="AE574" s="28">
        <v>0</v>
      </c>
      <c r="AF574" s="28">
        <v>0</v>
      </c>
      <c r="AG574" s="28">
        <v>0</v>
      </c>
      <c r="AH574" s="28">
        <v>0</v>
      </c>
      <c r="AI574" s="28">
        <v>0</v>
      </c>
      <c r="AJ574"/>
      <c r="AK574"/>
      <c r="AL574"/>
      <c r="AM574"/>
      <c r="AN574"/>
      <c r="AO574"/>
    </row>
    <row r="575" spans="1:41" s="46" customFormat="1" hidden="1" outlineLevel="3" x14ac:dyDescent="0.35">
      <c r="A575" s="18" t="s">
        <v>698</v>
      </c>
      <c r="B575" s="79" t="s">
        <v>79</v>
      </c>
      <c r="C575" s="67">
        <v>1</v>
      </c>
      <c r="D575" s="16">
        <v>1238236.7363552905</v>
      </c>
      <c r="E575" s="68"/>
      <c r="F575" s="17">
        <v>0</v>
      </c>
      <c r="G575" s="17">
        <v>0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1238236.7363552905</v>
      </c>
      <c r="N575" s="17">
        <v>0</v>
      </c>
      <c r="O575" s="17">
        <v>0</v>
      </c>
      <c r="P575" s="17">
        <v>0</v>
      </c>
      <c r="Q575" s="17">
        <v>0</v>
      </c>
      <c r="R575" s="17">
        <v>0</v>
      </c>
      <c r="S575" s="17">
        <v>0</v>
      </c>
      <c r="T575" s="17">
        <v>0</v>
      </c>
      <c r="U575" s="17">
        <v>0</v>
      </c>
      <c r="V575" s="17">
        <v>0</v>
      </c>
      <c r="W575" s="17">
        <v>0</v>
      </c>
      <c r="X575" s="17">
        <v>0</v>
      </c>
      <c r="Y575" s="17">
        <v>0</v>
      </c>
      <c r="Z575" s="17">
        <v>0</v>
      </c>
      <c r="AA575" s="17">
        <v>0</v>
      </c>
      <c r="AB575" s="17">
        <v>0</v>
      </c>
      <c r="AC575" s="17">
        <v>0</v>
      </c>
      <c r="AD575" s="17">
        <v>0</v>
      </c>
      <c r="AE575" s="17">
        <v>0</v>
      </c>
      <c r="AF575" s="17">
        <v>0</v>
      </c>
      <c r="AG575" s="17">
        <v>0</v>
      </c>
      <c r="AH575" s="17">
        <v>0</v>
      </c>
      <c r="AI575" s="17">
        <v>0</v>
      </c>
      <c r="AJ575"/>
      <c r="AK575"/>
      <c r="AL575"/>
      <c r="AM575"/>
      <c r="AN575"/>
      <c r="AO575"/>
    </row>
    <row r="576" spans="1:41" s="46" customFormat="1" ht="12.75" hidden="1" customHeight="1" outlineLevel="1" collapsed="1" x14ac:dyDescent="0.35">
      <c r="A576" s="18" t="s">
        <v>148</v>
      </c>
      <c r="B576" s="19" t="s">
        <v>124</v>
      </c>
      <c r="C576" s="80">
        <v>160.32513070800167</v>
      </c>
      <c r="D576" s="20">
        <v>40814.840693047037</v>
      </c>
      <c r="E576" s="58"/>
      <c r="F576" s="20">
        <v>0</v>
      </c>
      <c r="G576" s="20">
        <v>0</v>
      </c>
      <c r="H576" s="20">
        <v>1201.0124303419354</v>
      </c>
      <c r="I576" s="20">
        <v>12460.102471226215</v>
      </c>
      <c r="J576" s="20">
        <v>1582.4937271819351</v>
      </c>
      <c r="K576" s="20">
        <v>0</v>
      </c>
      <c r="L576" s="20">
        <v>4987.2060853685634</v>
      </c>
      <c r="M576" s="20">
        <v>3998.4049742225807</v>
      </c>
      <c r="N576" s="20">
        <v>0</v>
      </c>
      <c r="O576" s="20">
        <v>0</v>
      </c>
      <c r="P576" s="20">
        <v>0</v>
      </c>
      <c r="Q576" s="20">
        <v>0</v>
      </c>
      <c r="R576" s="20">
        <v>0</v>
      </c>
      <c r="S576" s="20">
        <v>0</v>
      </c>
      <c r="T576" s="20">
        <v>0</v>
      </c>
      <c r="U576" s="20">
        <v>400.3374767806452</v>
      </c>
      <c r="V576" s="20">
        <v>0</v>
      </c>
      <c r="W576" s="20">
        <v>600.50621517096772</v>
      </c>
      <c r="X576" s="20">
        <v>7792.3886563770975</v>
      </c>
      <c r="Y576" s="20">
        <v>7792.3886563770975</v>
      </c>
      <c r="Z576" s="20">
        <v>0</v>
      </c>
      <c r="AA576" s="20">
        <v>0</v>
      </c>
      <c r="AB576" s="20">
        <v>0</v>
      </c>
      <c r="AC576" s="20">
        <v>0</v>
      </c>
      <c r="AD576" s="20">
        <v>0</v>
      </c>
      <c r="AE576" s="20">
        <v>0</v>
      </c>
      <c r="AF576" s="20">
        <v>0</v>
      </c>
      <c r="AG576" s="20">
        <v>0</v>
      </c>
      <c r="AH576" s="20">
        <v>0</v>
      </c>
      <c r="AI576" s="20">
        <v>0</v>
      </c>
      <c r="AJ576"/>
      <c r="AK576"/>
      <c r="AL576"/>
      <c r="AM576"/>
      <c r="AN576"/>
      <c r="AO576"/>
    </row>
    <row r="577" spans="1:41" s="46" customFormat="1" ht="10.5" hidden="1" customHeight="1" outlineLevel="2" x14ac:dyDescent="0.35">
      <c r="A577" s="18" t="s">
        <v>699</v>
      </c>
      <c r="B577" s="79" t="s">
        <v>52</v>
      </c>
      <c r="C577" s="67">
        <v>1.5725691244239632</v>
      </c>
      <c r="D577" s="16">
        <v>400.3374767806452</v>
      </c>
      <c r="E577" s="68"/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  <c r="N577" s="17">
        <v>0</v>
      </c>
      <c r="O577" s="17">
        <v>0</v>
      </c>
      <c r="P577" s="17">
        <v>0</v>
      </c>
      <c r="Q577" s="17">
        <v>0</v>
      </c>
      <c r="R577" s="17">
        <v>0</v>
      </c>
      <c r="S577" s="17">
        <v>0</v>
      </c>
      <c r="T577" s="17">
        <v>0</v>
      </c>
      <c r="U577" s="17">
        <v>400.3374767806452</v>
      </c>
      <c r="V577" s="17">
        <v>0</v>
      </c>
      <c r="W577" s="17">
        <v>0</v>
      </c>
      <c r="X577" s="17">
        <v>0</v>
      </c>
      <c r="Y577" s="17">
        <v>0</v>
      </c>
      <c r="Z577" s="17">
        <v>0</v>
      </c>
      <c r="AA577" s="17">
        <v>0</v>
      </c>
      <c r="AB577" s="17">
        <v>0</v>
      </c>
      <c r="AC577" s="17">
        <v>0</v>
      </c>
      <c r="AD577" s="17">
        <v>0</v>
      </c>
      <c r="AE577" s="17">
        <v>0</v>
      </c>
      <c r="AF577" s="17">
        <v>0</v>
      </c>
      <c r="AG577" s="17">
        <v>0</v>
      </c>
      <c r="AH577" s="17">
        <v>0</v>
      </c>
      <c r="AI577" s="17">
        <v>0</v>
      </c>
      <c r="AJ577"/>
      <c r="AK577"/>
      <c r="AL577"/>
      <c r="AM577"/>
      <c r="AN577"/>
      <c r="AO577"/>
    </row>
    <row r="578" spans="1:41" hidden="1" outlineLevel="2" x14ac:dyDescent="0.35">
      <c r="A578" s="18" t="s">
        <v>701</v>
      </c>
      <c r="B578" s="79" t="s">
        <v>53</v>
      </c>
      <c r="C578" s="67">
        <v>0</v>
      </c>
      <c r="D578" s="16">
        <v>0</v>
      </c>
      <c r="E578" s="68"/>
      <c r="F578" s="17">
        <v>0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  <c r="N578" s="17">
        <v>0</v>
      </c>
      <c r="O578" s="17">
        <v>0</v>
      </c>
      <c r="P578" s="17">
        <v>0</v>
      </c>
      <c r="Q578" s="17">
        <v>0</v>
      </c>
      <c r="R578" s="17">
        <v>0</v>
      </c>
      <c r="S578" s="17">
        <v>0</v>
      </c>
      <c r="T578" s="17">
        <v>0</v>
      </c>
      <c r="U578" s="17">
        <v>0</v>
      </c>
      <c r="V578" s="17">
        <v>0</v>
      </c>
      <c r="W578" s="17">
        <v>0</v>
      </c>
      <c r="X578" s="17">
        <v>0</v>
      </c>
      <c r="Y578" s="17">
        <v>0</v>
      </c>
      <c r="Z578" s="17">
        <v>0</v>
      </c>
      <c r="AA578" s="17">
        <v>0</v>
      </c>
      <c r="AB578" s="17">
        <v>0</v>
      </c>
      <c r="AC578" s="17">
        <v>0</v>
      </c>
      <c r="AD578" s="17">
        <v>0</v>
      </c>
      <c r="AE578" s="17">
        <v>0</v>
      </c>
      <c r="AF578" s="17">
        <v>0</v>
      </c>
      <c r="AG578" s="17">
        <v>0</v>
      </c>
      <c r="AH578" s="17">
        <v>0</v>
      </c>
      <c r="AI578" s="17">
        <v>0</v>
      </c>
    </row>
    <row r="579" spans="1:41" hidden="1" outlineLevel="2" x14ac:dyDescent="0.35">
      <c r="A579" s="18" t="s">
        <v>702</v>
      </c>
      <c r="B579" s="79" t="s">
        <v>54</v>
      </c>
      <c r="C579" s="67">
        <v>0</v>
      </c>
      <c r="D579" s="16">
        <v>0</v>
      </c>
      <c r="E579" s="68"/>
      <c r="F579" s="17">
        <v>0</v>
      </c>
      <c r="G579" s="17">
        <v>0</v>
      </c>
      <c r="H579" s="17">
        <v>0</v>
      </c>
      <c r="I579" s="17">
        <v>0</v>
      </c>
      <c r="J579" s="17">
        <v>0</v>
      </c>
      <c r="K579" s="17">
        <v>0</v>
      </c>
      <c r="L579" s="17">
        <v>0</v>
      </c>
      <c r="M579" s="17">
        <v>0</v>
      </c>
      <c r="N579" s="17">
        <v>0</v>
      </c>
      <c r="O579" s="17">
        <v>0</v>
      </c>
      <c r="P579" s="17">
        <v>0</v>
      </c>
      <c r="Q579" s="17">
        <v>0</v>
      </c>
      <c r="R579" s="17">
        <v>0</v>
      </c>
      <c r="S579" s="17">
        <v>0</v>
      </c>
      <c r="T579" s="17">
        <v>0</v>
      </c>
      <c r="U579" s="17">
        <v>0</v>
      </c>
      <c r="V579" s="17">
        <v>0</v>
      </c>
      <c r="W579" s="17">
        <v>0</v>
      </c>
      <c r="X579" s="17">
        <v>0</v>
      </c>
      <c r="Y579" s="17">
        <v>0</v>
      </c>
      <c r="Z579" s="17">
        <v>0</v>
      </c>
      <c r="AA579" s="17">
        <v>0</v>
      </c>
      <c r="AB579" s="17">
        <v>0</v>
      </c>
      <c r="AC579" s="17">
        <v>0</v>
      </c>
      <c r="AD579" s="17">
        <v>0</v>
      </c>
      <c r="AE579" s="17">
        <v>0</v>
      </c>
      <c r="AF579" s="17">
        <v>0</v>
      </c>
      <c r="AG579" s="17">
        <v>0</v>
      </c>
      <c r="AH579" s="17">
        <v>0</v>
      </c>
      <c r="AI579" s="17">
        <v>0</v>
      </c>
    </row>
    <row r="580" spans="1:41" hidden="1" outlineLevel="2" x14ac:dyDescent="0.35">
      <c r="A580" s="18" t="s">
        <v>703</v>
      </c>
      <c r="B580" s="79" t="s">
        <v>55</v>
      </c>
      <c r="C580" s="67">
        <v>0</v>
      </c>
      <c r="D580" s="16">
        <v>0</v>
      </c>
      <c r="E580" s="68"/>
      <c r="F580" s="17">
        <v>0</v>
      </c>
      <c r="G580" s="17">
        <v>0</v>
      </c>
      <c r="H580" s="17">
        <v>0</v>
      </c>
      <c r="I580" s="17">
        <v>0</v>
      </c>
      <c r="J580" s="17">
        <v>0</v>
      </c>
      <c r="K580" s="17">
        <v>0</v>
      </c>
      <c r="L580" s="17">
        <v>0</v>
      </c>
      <c r="M580" s="17">
        <v>0</v>
      </c>
      <c r="N580" s="17">
        <v>0</v>
      </c>
      <c r="O580" s="17">
        <v>0</v>
      </c>
      <c r="P580" s="17">
        <v>0</v>
      </c>
      <c r="Q580" s="17">
        <v>0</v>
      </c>
      <c r="R580" s="17">
        <v>0</v>
      </c>
      <c r="S580" s="17">
        <v>0</v>
      </c>
      <c r="T580" s="17">
        <v>0</v>
      </c>
      <c r="U580" s="17">
        <v>0</v>
      </c>
      <c r="V580" s="17">
        <v>0</v>
      </c>
      <c r="W580" s="17">
        <v>0</v>
      </c>
      <c r="X580" s="17">
        <v>0</v>
      </c>
      <c r="Y580" s="17">
        <v>0</v>
      </c>
      <c r="Z580" s="17">
        <v>0</v>
      </c>
      <c r="AA580" s="17">
        <v>0</v>
      </c>
      <c r="AB580" s="17">
        <v>0</v>
      </c>
      <c r="AC580" s="17">
        <v>0</v>
      </c>
      <c r="AD580" s="17">
        <v>0</v>
      </c>
      <c r="AE580" s="17">
        <v>0</v>
      </c>
      <c r="AF580" s="17">
        <v>0</v>
      </c>
      <c r="AG580" s="17">
        <v>0</v>
      </c>
      <c r="AH580" s="17">
        <v>0</v>
      </c>
      <c r="AI580" s="17">
        <v>0</v>
      </c>
    </row>
    <row r="581" spans="1:41" hidden="1" outlineLevel="2" x14ac:dyDescent="0.35">
      <c r="A581" s="18" t="s">
        <v>704</v>
      </c>
      <c r="B581" s="79" t="s">
        <v>56</v>
      </c>
      <c r="C581" s="67">
        <v>2.3588536866359444</v>
      </c>
      <c r="D581" s="16">
        <v>600.50621517096772</v>
      </c>
      <c r="E581" s="68"/>
      <c r="F581" s="17">
        <v>0</v>
      </c>
      <c r="G581" s="17">
        <v>0</v>
      </c>
      <c r="H581" s="17">
        <v>0</v>
      </c>
      <c r="I581" s="17">
        <v>0</v>
      </c>
      <c r="J581" s="17">
        <v>0</v>
      </c>
      <c r="K581" s="17">
        <v>0</v>
      </c>
      <c r="L581" s="17">
        <v>0</v>
      </c>
      <c r="M581" s="17">
        <v>0</v>
      </c>
      <c r="N581" s="17">
        <v>0</v>
      </c>
      <c r="O581" s="17">
        <v>0</v>
      </c>
      <c r="P581" s="17">
        <v>0</v>
      </c>
      <c r="Q581" s="17">
        <v>0</v>
      </c>
      <c r="R581" s="17">
        <v>0</v>
      </c>
      <c r="S581" s="17">
        <v>0</v>
      </c>
      <c r="T581" s="17">
        <v>0</v>
      </c>
      <c r="U581" s="17">
        <v>0</v>
      </c>
      <c r="V581" s="17">
        <v>0</v>
      </c>
      <c r="W581" s="17">
        <v>600.50621517096772</v>
      </c>
      <c r="X581" s="17">
        <v>0</v>
      </c>
      <c r="Y581" s="17">
        <v>0</v>
      </c>
      <c r="Z581" s="17">
        <v>0</v>
      </c>
      <c r="AA581" s="17">
        <v>0</v>
      </c>
      <c r="AB581" s="17">
        <v>0</v>
      </c>
      <c r="AC581" s="17">
        <v>0</v>
      </c>
      <c r="AD581" s="17">
        <v>0</v>
      </c>
      <c r="AE581" s="17">
        <v>0</v>
      </c>
      <c r="AF581" s="17">
        <v>0</v>
      </c>
      <c r="AG581" s="17">
        <v>0</v>
      </c>
      <c r="AH581" s="17">
        <v>0</v>
      </c>
      <c r="AI581" s="17">
        <v>0</v>
      </c>
    </row>
    <row r="582" spans="1:41" hidden="1" outlineLevel="2" x14ac:dyDescent="0.35">
      <c r="A582" s="18" t="s">
        <v>705</v>
      </c>
      <c r="B582" s="79" t="s">
        <v>57</v>
      </c>
      <c r="C582" s="67">
        <v>0</v>
      </c>
      <c r="D582" s="16">
        <v>0</v>
      </c>
      <c r="E582" s="68"/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  <c r="N582" s="17">
        <v>0</v>
      </c>
      <c r="O582" s="17">
        <v>0</v>
      </c>
      <c r="P582" s="17">
        <v>0</v>
      </c>
      <c r="Q582" s="17">
        <v>0</v>
      </c>
      <c r="R582" s="17">
        <v>0</v>
      </c>
      <c r="S582" s="17">
        <v>0</v>
      </c>
      <c r="T582" s="17">
        <v>0</v>
      </c>
      <c r="U582" s="17">
        <v>0</v>
      </c>
      <c r="V582" s="17">
        <v>0</v>
      </c>
      <c r="W582" s="17">
        <v>0</v>
      </c>
      <c r="X582" s="17">
        <v>0</v>
      </c>
      <c r="Y582" s="17">
        <v>0</v>
      </c>
      <c r="Z582" s="17">
        <v>0</v>
      </c>
      <c r="AA582" s="17">
        <v>0</v>
      </c>
      <c r="AB582" s="17">
        <v>0</v>
      </c>
      <c r="AC582" s="17">
        <v>0</v>
      </c>
      <c r="AD582" s="17">
        <v>0</v>
      </c>
      <c r="AE582" s="17">
        <v>0</v>
      </c>
      <c r="AF582" s="17">
        <v>0</v>
      </c>
      <c r="AG582" s="17">
        <v>0</v>
      </c>
      <c r="AH582" s="17">
        <v>0</v>
      </c>
      <c r="AI582" s="17">
        <v>0</v>
      </c>
    </row>
    <row r="583" spans="1:41" hidden="1" outlineLevel="2" x14ac:dyDescent="0.35">
      <c r="A583" s="18" t="s">
        <v>706</v>
      </c>
      <c r="B583" s="79" t="s">
        <v>58</v>
      </c>
      <c r="C583" s="67">
        <v>0</v>
      </c>
      <c r="D583" s="16">
        <v>0</v>
      </c>
      <c r="E583" s="68"/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  <c r="N583" s="17">
        <v>0</v>
      </c>
      <c r="O583" s="17">
        <v>0</v>
      </c>
      <c r="P583" s="17">
        <v>0</v>
      </c>
      <c r="Q583" s="17">
        <v>0</v>
      </c>
      <c r="R583" s="17">
        <v>0</v>
      </c>
      <c r="S583" s="17">
        <v>0</v>
      </c>
      <c r="T583" s="17">
        <v>0</v>
      </c>
      <c r="U583" s="17">
        <v>0</v>
      </c>
      <c r="V583" s="17">
        <v>0</v>
      </c>
      <c r="W583" s="17">
        <v>0</v>
      </c>
      <c r="X583" s="17">
        <v>0</v>
      </c>
      <c r="Y583" s="17">
        <v>0</v>
      </c>
      <c r="Z583" s="17">
        <v>0</v>
      </c>
      <c r="AA583" s="17">
        <v>0</v>
      </c>
      <c r="AB583" s="17">
        <v>0</v>
      </c>
      <c r="AC583" s="17">
        <v>0</v>
      </c>
      <c r="AD583" s="17">
        <v>0</v>
      </c>
      <c r="AE583" s="17">
        <v>0</v>
      </c>
      <c r="AF583" s="17">
        <v>0</v>
      </c>
      <c r="AG583" s="17">
        <v>0</v>
      </c>
      <c r="AH583" s="17">
        <v>0</v>
      </c>
      <c r="AI583" s="17">
        <v>0</v>
      </c>
    </row>
    <row r="584" spans="1:41" hidden="1" outlineLevel="2" x14ac:dyDescent="0.35">
      <c r="A584" s="18" t="s">
        <v>707</v>
      </c>
      <c r="B584" s="79" t="s">
        <v>59</v>
      </c>
      <c r="C584" s="67">
        <v>5.3558536866359434</v>
      </c>
      <c r="D584" s="16">
        <v>1363.4688088509674</v>
      </c>
      <c r="E584" s="68"/>
      <c r="F584" s="17">
        <v>0</v>
      </c>
      <c r="G584" s="17">
        <v>0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  <c r="M584" s="17">
        <v>0</v>
      </c>
      <c r="N584" s="17">
        <v>0</v>
      </c>
      <c r="O584" s="17">
        <v>0</v>
      </c>
      <c r="P584" s="17">
        <v>0</v>
      </c>
      <c r="Q584" s="17">
        <v>0</v>
      </c>
      <c r="R584" s="17">
        <v>0</v>
      </c>
      <c r="S584" s="17">
        <v>0</v>
      </c>
      <c r="T584" s="17">
        <v>0</v>
      </c>
      <c r="U584" s="17">
        <v>0</v>
      </c>
      <c r="V584" s="17">
        <v>0</v>
      </c>
      <c r="W584" s="17">
        <v>0</v>
      </c>
      <c r="X584" s="17">
        <v>681.73440442548372</v>
      </c>
      <c r="Y584" s="17">
        <v>681.73440442548372</v>
      </c>
      <c r="Z584" s="17">
        <v>0</v>
      </c>
      <c r="AA584" s="17">
        <v>0</v>
      </c>
      <c r="AB584" s="17">
        <v>0</v>
      </c>
      <c r="AC584" s="17">
        <v>0</v>
      </c>
      <c r="AD584" s="17">
        <v>0</v>
      </c>
      <c r="AE584" s="17">
        <v>0</v>
      </c>
      <c r="AF584" s="17">
        <v>0</v>
      </c>
      <c r="AG584" s="17">
        <v>0</v>
      </c>
      <c r="AH584" s="17">
        <v>0</v>
      </c>
      <c r="AI584" s="17">
        <v>0</v>
      </c>
    </row>
    <row r="585" spans="1:41" hidden="1" outlineLevel="2" x14ac:dyDescent="0.35">
      <c r="A585" s="18" t="s">
        <v>708</v>
      </c>
      <c r="B585" s="79" t="s">
        <v>60</v>
      </c>
      <c r="C585" s="67">
        <v>0</v>
      </c>
      <c r="D585" s="16">
        <v>0</v>
      </c>
      <c r="E585" s="68"/>
      <c r="F585" s="17">
        <v>0</v>
      </c>
      <c r="G585" s="17">
        <v>0</v>
      </c>
      <c r="H585" s="17">
        <v>0</v>
      </c>
      <c r="I585" s="17">
        <v>0</v>
      </c>
      <c r="J585" s="17">
        <v>0</v>
      </c>
      <c r="K585" s="17">
        <v>0</v>
      </c>
      <c r="L585" s="17">
        <v>0</v>
      </c>
      <c r="M585" s="17">
        <v>0</v>
      </c>
      <c r="N585" s="17">
        <v>0</v>
      </c>
      <c r="O585" s="17">
        <v>0</v>
      </c>
      <c r="P585" s="17">
        <v>0</v>
      </c>
      <c r="Q585" s="17">
        <v>0</v>
      </c>
      <c r="R585" s="17">
        <v>0</v>
      </c>
      <c r="S585" s="17">
        <v>0</v>
      </c>
      <c r="T585" s="17">
        <v>0</v>
      </c>
      <c r="U585" s="17">
        <v>0</v>
      </c>
      <c r="V585" s="17">
        <v>0</v>
      </c>
      <c r="W585" s="17">
        <v>0</v>
      </c>
      <c r="X585" s="17">
        <v>0</v>
      </c>
      <c r="Y585" s="17">
        <v>0</v>
      </c>
      <c r="Z585" s="17">
        <v>0</v>
      </c>
      <c r="AA585" s="17">
        <v>0</v>
      </c>
      <c r="AB585" s="17">
        <v>0</v>
      </c>
      <c r="AC585" s="17">
        <v>0</v>
      </c>
      <c r="AD585" s="17">
        <v>0</v>
      </c>
      <c r="AE585" s="17">
        <v>0</v>
      </c>
      <c r="AF585" s="17">
        <v>0</v>
      </c>
      <c r="AG585" s="17">
        <v>0</v>
      </c>
      <c r="AH585" s="17">
        <v>0</v>
      </c>
      <c r="AI585" s="17">
        <v>0</v>
      </c>
    </row>
    <row r="586" spans="1:41" hidden="1" outlineLevel="2" x14ac:dyDescent="0.35">
      <c r="A586" s="18" t="s">
        <v>709</v>
      </c>
      <c r="B586" s="79" t="s">
        <v>61</v>
      </c>
      <c r="C586" s="67">
        <v>0</v>
      </c>
      <c r="D586" s="16">
        <v>0</v>
      </c>
      <c r="E586" s="68"/>
      <c r="F586" s="17">
        <v>0</v>
      </c>
      <c r="G586" s="17">
        <v>0</v>
      </c>
      <c r="H586" s="17">
        <v>0</v>
      </c>
      <c r="I586" s="17">
        <v>0</v>
      </c>
      <c r="J586" s="17">
        <v>0</v>
      </c>
      <c r="K586" s="17">
        <v>0</v>
      </c>
      <c r="L586" s="17">
        <v>0</v>
      </c>
      <c r="M586" s="17">
        <v>0</v>
      </c>
      <c r="N586" s="17">
        <v>0</v>
      </c>
      <c r="O586" s="17">
        <v>0</v>
      </c>
      <c r="P586" s="17">
        <v>0</v>
      </c>
      <c r="Q586" s="17">
        <v>0</v>
      </c>
      <c r="R586" s="17">
        <v>0</v>
      </c>
      <c r="S586" s="17">
        <v>0</v>
      </c>
      <c r="T586" s="17">
        <v>0</v>
      </c>
      <c r="U586" s="17">
        <v>0</v>
      </c>
      <c r="V586" s="17">
        <v>0</v>
      </c>
      <c r="W586" s="17">
        <v>0</v>
      </c>
      <c r="X586" s="17">
        <v>0</v>
      </c>
      <c r="Y586" s="17">
        <v>0</v>
      </c>
      <c r="Z586" s="17">
        <v>0</v>
      </c>
      <c r="AA586" s="17">
        <v>0</v>
      </c>
      <c r="AB586" s="17">
        <v>0</v>
      </c>
      <c r="AC586" s="17">
        <v>0</v>
      </c>
      <c r="AD586" s="17">
        <v>0</v>
      </c>
      <c r="AE586" s="17">
        <v>0</v>
      </c>
      <c r="AF586" s="17">
        <v>0</v>
      </c>
      <c r="AG586" s="17">
        <v>0</v>
      </c>
      <c r="AH586" s="17">
        <v>0</v>
      </c>
      <c r="AI586" s="17">
        <v>0</v>
      </c>
    </row>
    <row r="587" spans="1:41" customFormat="1" hidden="1" outlineLevel="2" x14ac:dyDescent="0.35">
      <c r="A587" s="18" t="s">
        <v>710</v>
      </c>
      <c r="B587" s="79" t="s">
        <v>62</v>
      </c>
      <c r="C587" s="67">
        <v>0</v>
      </c>
      <c r="D587" s="16">
        <v>0</v>
      </c>
      <c r="E587" s="68"/>
      <c r="F587" s="17">
        <v>0</v>
      </c>
      <c r="G587" s="17">
        <v>0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  <c r="N587" s="17">
        <v>0</v>
      </c>
      <c r="O587" s="17">
        <v>0</v>
      </c>
      <c r="P587" s="17">
        <v>0</v>
      </c>
      <c r="Q587" s="17">
        <v>0</v>
      </c>
      <c r="R587" s="17">
        <v>0</v>
      </c>
      <c r="S587" s="17">
        <v>0</v>
      </c>
      <c r="T587" s="17">
        <v>0</v>
      </c>
      <c r="U587" s="17">
        <v>0</v>
      </c>
      <c r="V587" s="17">
        <v>0</v>
      </c>
      <c r="W587" s="17">
        <v>0</v>
      </c>
      <c r="X587" s="17">
        <v>0</v>
      </c>
      <c r="Y587" s="17">
        <v>0</v>
      </c>
      <c r="Z587" s="17">
        <v>0</v>
      </c>
      <c r="AA587" s="17">
        <v>0</v>
      </c>
      <c r="AB587" s="17">
        <v>0</v>
      </c>
      <c r="AC587" s="17">
        <v>0</v>
      </c>
      <c r="AD587" s="17">
        <v>0</v>
      </c>
      <c r="AE587" s="17">
        <v>0</v>
      </c>
      <c r="AF587" s="17">
        <v>0</v>
      </c>
      <c r="AG587" s="17">
        <v>0</v>
      </c>
      <c r="AH587" s="17">
        <v>0</v>
      </c>
      <c r="AI587" s="17">
        <v>0</v>
      </c>
    </row>
    <row r="588" spans="1:41" customFormat="1" hidden="1" outlineLevel="2" x14ac:dyDescent="0.35">
      <c r="A588" s="18" t="s">
        <v>711</v>
      </c>
      <c r="B588" s="79" t="s">
        <v>63</v>
      </c>
      <c r="C588" s="67">
        <v>55.862845622119814</v>
      </c>
      <c r="D588" s="16">
        <v>14221.308503903227</v>
      </c>
      <c r="E588" s="68"/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  <c r="N588" s="17">
        <v>0</v>
      </c>
      <c r="O588" s="17">
        <v>0</v>
      </c>
      <c r="P588" s="17">
        <v>0</v>
      </c>
      <c r="Q588" s="17">
        <v>0</v>
      </c>
      <c r="R588" s="17">
        <v>0</v>
      </c>
      <c r="S588" s="17">
        <v>0</v>
      </c>
      <c r="T588" s="17">
        <v>0</v>
      </c>
      <c r="U588" s="17">
        <v>0</v>
      </c>
      <c r="V588" s="17">
        <v>0</v>
      </c>
      <c r="W588" s="17">
        <v>0</v>
      </c>
      <c r="X588" s="17">
        <v>7110.6542519516133</v>
      </c>
      <c r="Y588" s="17">
        <v>7110.6542519516133</v>
      </c>
      <c r="Z588" s="17">
        <v>0</v>
      </c>
      <c r="AA588" s="17">
        <v>0</v>
      </c>
      <c r="AB588" s="17">
        <v>0</v>
      </c>
      <c r="AC588" s="17">
        <v>0</v>
      </c>
      <c r="AD588" s="17">
        <v>0</v>
      </c>
      <c r="AE588" s="17">
        <v>0</v>
      </c>
      <c r="AF588" s="17">
        <v>0</v>
      </c>
      <c r="AG588" s="17">
        <v>0</v>
      </c>
      <c r="AH588" s="17">
        <v>0</v>
      </c>
      <c r="AI588" s="17">
        <v>0</v>
      </c>
    </row>
    <row r="589" spans="1:41" customFormat="1" hidden="1" outlineLevel="2" x14ac:dyDescent="0.35">
      <c r="A589" s="18" t="s">
        <v>712</v>
      </c>
      <c r="B589" s="79" t="s">
        <v>64</v>
      </c>
      <c r="C589" s="67">
        <v>35.672932027649765</v>
      </c>
      <c r="D589" s="16">
        <v>9081.4523670290309</v>
      </c>
      <c r="E589" s="68"/>
      <c r="F589" s="17">
        <v>0</v>
      </c>
      <c r="G589" s="17">
        <v>0</v>
      </c>
      <c r="H589" s="17">
        <v>0</v>
      </c>
      <c r="I589" s="17">
        <v>9081.4523670290309</v>
      </c>
      <c r="J589" s="17">
        <v>0</v>
      </c>
      <c r="K589" s="17">
        <v>0</v>
      </c>
      <c r="L589" s="17">
        <v>0</v>
      </c>
      <c r="M589" s="17">
        <v>0</v>
      </c>
      <c r="N589" s="17">
        <v>0</v>
      </c>
      <c r="O589" s="17">
        <v>0</v>
      </c>
      <c r="P589" s="17">
        <v>0</v>
      </c>
      <c r="Q589" s="17">
        <v>0</v>
      </c>
      <c r="R589" s="17">
        <v>0</v>
      </c>
      <c r="S589" s="17">
        <v>0</v>
      </c>
      <c r="T589" s="17">
        <v>0</v>
      </c>
      <c r="U589" s="17">
        <v>0</v>
      </c>
      <c r="V589" s="17">
        <v>0</v>
      </c>
      <c r="W589" s="17">
        <v>0</v>
      </c>
      <c r="X589" s="17">
        <v>0</v>
      </c>
      <c r="Y589" s="17">
        <v>0</v>
      </c>
      <c r="Z589" s="17">
        <v>0</v>
      </c>
      <c r="AA589" s="17">
        <v>0</v>
      </c>
      <c r="AB589" s="17">
        <v>0</v>
      </c>
      <c r="AC589" s="17">
        <v>0</v>
      </c>
      <c r="AD589" s="17">
        <v>0</v>
      </c>
      <c r="AE589" s="17">
        <v>0</v>
      </c>
      <c r="AF589" s="17">
        <v>0</v>
      </c>
      <c r="AG589" s="17">
        <v>0</v>
      </c>
      <c r="AH589" s="17">
        <v>0</v>
      </c>
      <c r="AI589" s="17">
        <v>0</v>
      </c>
    </row>
    <row r="590" spans="1:41" customFormat="1" hidden="1" outlineLevel="2" x14ac:dyDescent="0.35">
      <c r="A590" s="18" t="s">
        <v>713</v>
      </c>
      <c r="B590" s="79" t="s">
        <v>65</v>
      </c>
      <c r="C590" s="67">
        <v>14.399999999999999</v>
      </c>
      <c r="D590" s="16">
        <v>3665.886336</v>
      </c>
      <c r="E590" s="68"/>
      <c r="F590" s="17">
        <v>0</v>
      </c>
      <c r="G590" s="17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1832.943168</v>
      </c>
      <c r="M590" s="17">
        <v>1832.943168</v>
      </c>
      <c r="N590" s="17">
        <v>0</v>
      </c>
      <c r="O590" s="17">
        <v>0</v>
      </c>
      <c r="P590" s="17">
        <v>0</v>
      </c>
      <c r="Q590" s="17">
        <v>0</v>
      </c>
      <c r="R590" s="17">
        <v>0</v>
      </c>
      <c r="S590" s="17">
        <v>0</v>
      </c>
      <c r="T590" s="17">
        <v>0</v>
      </c>
      <c r="U590" s="17">
        <v>0</v>
      </c>
      <c r="V590" s="17">
        <v>0</v>
      </c>
      <c r="W590" s="17">
        <v>0</v>
      </c>
      <c r="X590" s="17">
        <v>0</v>
      </c>
      <c r="Y590" s="17">
        <v>0</v>
      </c>
      <c r="Z590" s="17">
        <v>0</v>
      </c>
      <c r="AA590" s="17">
        <v>0</v>
      </c>
      <c r="AB590" s="17">
        <v>0</v>
      </c>
      <c r="AC590" s="17">
        <v>0</v>
      </c>
      <c r="AD590" s="17">
        <v>0</v>
      </c>
      <c r="AE590" s="17">
        <v>0</v>
      </c>
      <c r="AF590" s="17">
        <v>0</v>
      </c>
      <c r="AG590" s="17">
        <v>0</v>
      </c>
      <c r="AH590" s="17">
        <v>0</v>
      </c>
      <c r="AI590" s="17">
        <v>0</v>
      </c>
    </row>
    <row r="591" spans="1:41" customFormat="1" hidden="1" outlineLevel="2" x14ac:dyDescent="0.35">
      <c r="A591" s="18" t="s">
        <v>714</v>
      </c>
      <c r="B591" s="79" t="s">
        <v>66</v>
      </c>
      <c r="C591" s="67">
        <v>0</v>
      </c>
      <c r="D591" s="16">
        <v>0</v>
      </c>
      <c r="E591" s="68"/>
      <c r="F591" s="17">
        <v>0</v>
      </c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  <c r="N591" s="17">
        <v>0</v>
      </c>
      <c r="O591" s="17">
        <v>0</v>
      </c>
      <c r="P591" s="17">
        <v>0</v>
      </c>
      <c r="Q591" s="17">
        <v>0</v>
      </c>
      <c r="R591" s="17">
        <v>0</v>
      </c>
      <c r="S591" s="17">
        <v>0</v>
      </c>
      <c r="T591" s="17">
        <v>0</v>
      </c>
      <c r="U591" s="17">
        <v>0</v>
      </c>
      <c r="V591" s="17">
        <v>0</v>
      </c>
      <c r="W591" s="17">
        <v>0</v>
      </c>
      <c r="X591" s="17">
        <v>0</v>
      </c>
      <c r="Y591" s="17">
        <v>0</v>
      </c>
      <c r="Z591" s="17">
        <v>0</v>
      </c>
      <c r="AA591" s="17">
        <v>0</v>
      </c>
      <c r="AB591" s="17">
        <v>0</v>
      </c>
      <c r="AC591" s="17">
        <v>0</v>
      </c>
      <c r="AD591" s="17">
        <v>0</v>
      </c>
      <c r="AE591" s="17">
        <v>0</v>
      </c>
      <c r="AF591" s="17">
        <v>0</v>
      </c>
      <c r="AG591" s="17">
        <v>0</v>
      </c>
      <c r="AH591" s="17">
        <v>0</v>
      </c>
      <c r="AI591" s="17">
        <v>0</v>
      </c>
    </row>
    <row r="592" spans="1:41" customFormat="1" hidden="1" outlineLevel="2" x14ac:dyDescent="0.35">
      <c r="A592" s="18" t="s">
        <v>715</v>
      </c>
      <c r="B592" s="79" t="s">
        <v>67</v>
      </c>
      <c r="C592" s="67">
        <v>0</v>
      </c>
      <c r="D592" s="16">
        <v>0</v>
      </c>
      <c r="E592" s="68"/>
      <c r="F592" s="17">
        <v>0</v>
      </c>
      <c r="G592" s="17">
        <v>0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0</v>
      </c>
      <c r="N592" s="17">
        <v>0</v>
      </c>
      <c r="O592" s="17">
        <v>0</v>
      </c>
      <c r="P592" s="17">
        <v>0</v>
      </c>
      <c r="Q592" s="17">
        <v>0</v>
      </c>
      <c r="R592" s="17">
        <v>0</v>
      </c>
      <c r="S592" s="17">
        <v>0</v>
      </c>
      <c r="T592" s="17">
        <v>0</v>
      </c>
      <c r="U592" s="17">
        <v>0</v>
      </c>
      <c r="V592" s="17">
        <v>0</v>
      </c>
      <c r="W592" s="17">
        <v>0</v>
      </c>
      <c r="X592" s="17">
        <v>0</v>
      </c>
      <c r="Y592" s="17">
        <v>0</v>
      </c>
      <c r="Z592" s="17">
        <v>0</v>
      </c>
      <c r="AA592" s="17">
        <v>0</v>
      </c>
      <c r="AB592" s="17">
        <v>0</v>
      </c>
      <c r="AC592" s="17">
        <v>0</v>
      </c>
      <c r="AD592" s="17">
        <v>0</v>
      </c>
      <c r="AE592" s="17">
        <v>0</v>
      </c>
      <c r="AF592" s="17">
        <v>0</v>
      </c>
      <c r="AG592" s="17">
        <v>0</v>
      </c>
      <c r="AH592" s="17">
        <v>0</v>
      </c>
      <c r="AI592" s="17">
        <v>0</v>
      </c>
    </row>
    <row r="593" spans="1:41" customFormat="1" hidden="1" outlineLevel="2" x14ac:dyDescent="0.35">
      <c r="A593" s="18" t="s">
        <v>716</v>
      </c>
      <c r="B593" s="79" t="s">
        <v>68</v>
      </c>
      <c r="C593" s="67">
        <v>4.7177073732718888</v>
      </c>
      <c r="D593" s="16">
        <v>1201.0124303419354</v>
      </c>
      <c r="E593" s="68"/>
      <c r="F593" s="17">
        <v>0</v>
      </c>
      <c r="G593" s="17">
        <v>0</v>
      </c>
      <c r="H593" s="17">
        <v>1201.0124303419354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  <c r="N593" s="17">
        <v>0</v>
      </c>
      <c r="O593" s="17">
        <v>0</v>
      </c>
      <c r="P593" s="17">
        <v>0</v>
      </c>
      <c r="Q593" s="17">
        <v>0</v>
      </c>
      <c r="R593" s="17">
        <v>0</v>
      </c>
      <c r="S593" s="17">
        <v>0</v>
      </c>
      <c r="T593" s="17">
        <v>0</v>
      </c>
      <c r="U593" s="17">
        <v>0</v>
      </c>
      <c r="V593" s="17">
        <v>0</v>
      </c>
      <c r="W593" s="17">
        <v>0</v>
      </c>
      <c r="X593" s="17">
        <v>0</v>
      </c>
      <c r="Y593" s="17">
        <v>0</v>
      </c>
      <c r="Z593" s="17">
        <v>0</v>
      </c>
      <c r="AA593" s="17">
        <v>0</v>
      </c>
      <c r="AB593" s="17">
        <v>0</v>
      </c>
      <c r="AC593" s="17">
        <v>0</v>
      </c>
      <c r="AD593" s="17">
        <v>0</v>
      </c>
      <c r="AE593" s="17">
        <v>0</v>
      </c>
      <c r="AF593" s="17">
        <v>0</v>
      </c>
      <c r="AG593" s="17">
        <v>0</v>
      </c>
      <c r="AH593" s="17">
        <v>0</v>
      </c>
      <c r="AI593" s="17">
        <v>0</v>
      </c>
    </row>
    <row r="594" spans="1:41" customFormat="1" hidden="1" outlineLevel="2" x14ac:dyDescent="0.35">
      <c r="A594" s="18" t="s">
        <v>717</v>
      </c>
      <c r="B594" s="79" t="s">
        <v>69</v>
      </c>
      <c r="C594" s="67">
        <v>7.0765610599078332</v>
      </c>
      <c r="D594" s="16">
        <v>1801.518645512903</v>
      </c>
      <c r="E594" s="68"/>
      <c r="F594" s="17">
        <v>0</v>
      </c>
      <c r="G594" s="17">
        <v>0</v>
      </c>
      <c r="H594" s="17">
        <v>0</v>
      </c>
      <c r="I594" s="17">
        <v>1801.518645512903</v>
      </c>
      <c r="J594" s="17">
        <v>0</v>
      </c>
      <c r="K594" s="17">
        <v>0</v>
      </c>
      <c r="L594" s="17">
        <v>0</v>
      </c>
      <c r="M594" s="17">
        <v>0</v>
      </c>
      <c r="N594" s="17">
        <v>0</v>
      </c>
      <c r="O594" s="17">
        <v>0</v>
      </c>
      <c r="P594" s="17">
        <v>0</v>
      </c>
      <c r="Q594" s="17">
        <v>0</v>
      </c>
      <c r="R594" s="17">
        <v>0</v>
      </c>
      <c r="S594" s="17">
        <v>0</v>
      </c>
      <c r="T594" s="17">
        <v>0</v>
      </c>
      <c r="U594" s="17">
        <v>0</v>
      </c>
      <c r="V594" s="17">
        <v>0</v>
      </c>
      <c r="W594" s="17">
        <v>0</v>
      </c>
      <c r="X594" s="17">
        <v>0</v>
      </c>
      <c r="Y594" s="17">
        <v>0</v>
      </c>
      <c r="Z594" s="17">
        <v>0</v>
      </c>
      <c r="AA594" s="17">
        <v>0</v>
      </c>
      <c r="AB594" s="17">
        <v>0</v>
      </c>
      <c r="AC594" s="17">
        <v>0</v>
      </c>
      <c r="AD594" s="17">
        <v>0</v>
      </c>
      <c r="AE594" s="17">
        <v>0</v>
      </c>
      <c r="AF594" s="17">
        <v>0</v>
      </c>
      <c r="AG594" s="17">
        <v>0</v>
      </c>
      <c r="AH594" s="17">
        <v>0</v>
      </c>
      <c r="AI594" s="17">
        <v>0</v>
      </c>
    </row>
    <row r="595" spans="1:41" customFormat="1" hidden="1" outlineLevel="2" x14ac:dyDescent="0.35">
      <c r="A595" s="18" t="s">
        <v>718</v>
      </c>
      <c r="B595" s="79" t="s">
        <v>70</v>
      </c>
      <c r="C595" s="67">
        <v>6.2162073732718879</v>
      </c>
      <c r="D595" s="16">
        <v>1582.4937271819351</v>
      </c>
      <c r="E595" s="68"/>
      <c r="F595" s="17">
        <v>0</v>
      </c>
      <c r="G595" s="17">
        <v>0</v>
      </c>
      <c r="H595" s="17">
        <v>0</v>
      </c>
      <c r="I595" s="17">
        <v>0</v>
      </c>
      <c r="J595" s="17">
        <v>1582.4937271819351</v>
      </c>
      <c r="K595" s="17">
        <v>0</v>
      </c>
      <c r="L595" s="17">
        <v>0</v>
      </c>
      <c r="M595" s="17">
        <v>0</v>
      </c>
      <c r="N595" s="17">
        <v>0</v>
      </c>
      <c r="O595" s="17">
        <v>0</v>
      </c>
      <c r="P595" s="17">
        <v>0</v>
      </c>
      <c r="Q595" s="17">
        <v>0</v>
      </c>
      <c r="R595" s="17">
        <v>0</v>
      </c>
      <c r="S595" s="17">
        <v>0</v>
      </c>
      <c r="T595" s="17">
        <v>0</v>
      </c>
      <c r="U595" s="17">
        <v>0</v>
      </c>
      <c r="V595" s="17">
        <v>0</v>
      </c>
      <c r="W595" s="17">
        <v>0</v>
      </c>
      <c r="X595" s="17">
        <v>0</v>
      </c>
      <c r="Y595" s="17">
        <v>0</v>
      </c>
      <c r="Z595" s="17">
        <v>0</v>
      </c>
      <c r="AA595" s="17">
        <v>0</v>
      </c>
      <c r="AB595" s="17">
        <v>0</v>
      </c>
      <c r="AC595" s="17">
        <v>0</v>
      </c>
      <c r="AD595" s="17">
        <v>0</v>
      </c>
      <c r="AE595" s="17">
        <v>0</v>
      </c>
      <c r="AF595" s="17">
        <v>0</v>
      </c>
      <c r="AG595" s="17">
        <v>0</v>
      </c>
      <c r="AH595" s="17">
        <v>0</v>
      </c>
      <c r="AI595" s="17">
        <v>0</v>
      </c>
    </row>
    <row r="596" spans="1:41" customFormat="1" hidden="1" outlineLevel="2" x14ac:dyDescent="0.35">
      <c r="A596" s="18" t="s">
        <v>719</v>
      </c>
      <c r="B596" s="79" t="s">
        <v>71</v>
      </c>
      <c r="C596" s="67">
        <v>0</v>
      </c>
      <c r="D596" s="16">
        <v>0</v>
      </c>
      <c r="E596" s="68"/>
      <c r="F596" s="17">
        <v>0</v>
      </c>
      <c r="G596" s="17">
        <v>0</v>
      </c>
      <c r="H596" s="17">
        <v>0</v>
      </c>
      <c r="I596" s="17">
        <v>0</v>
      </c>
      <c r="J596" s="17">
        <v>0</v>
      </c>
      <c r="K596" s="17">
        <v>0</v>
      </c>
      <c r="L596" s="17">
        <v>0</v>
      </c>
      <c r="M596" s="17">
        <v>0</v>
      </c>
      <c r="N596" s="17">
        <v>0</v>
      </c>
      <c r="O596" s="17">
        <v>0</v>
      </c>
      <c r="P596" s="17">
        <v>0</v>
      </c>
      <c r="Q596" s="17">
        <v>0</v>
      </c>
      <c r="R596" s="17">
        <v>0</v>
      </c>
      <c r="S596" s="17">
        <v>0</v>
      </c>
      <c r="T596" s="17">
        <v>0</v>
      </c>
      <c r="U596" s="17">
        <v>0</v>
      </c>
      <c r="V596" s="17">
        <v>0</v>
      </c>
      <c r="W596" s="17">
        <v>0</v>
      </c>
      <c r="X596" s="17">
        <v>0</v>
      </c>
      <c r="Y596" s="17">
        <v>0</v>
      </c>
      <c r="Z596" s="17">
        <v>0</v>
      </c>
      <c r="AA596" s="17">
        <v>0</v>
      </c>
      <c r="AB596" s="17">
        <v>0</v>
      </c>
      <c r="AC596" s="17">
        <v>0</v>
      </c>
      <c r="AD596" s="17">
        <v>0</v>
      </c>
      <c r="AE596" s="17">
        <v>0</v>
      </c>
      <c r="AF596" s="17">
        <v>0</v>
      </c>
      <c r="AG596" s="17">
        <v>0</v>
      </c>
      <c r="AH596" s="17">
        <v>0</v>
      </c>
      <c r="AI596" s="17">
        <v>0</v>
      </c>
    </row>
    <row r="597" spans="1:41" customFormat="1" hidden="1" outlineLevel="2" x14ac:dyDescent="0.35">
      <c r="A597" s="18" t="s">
        <v>720</v>
      </c>
      <c r="B597" s="79" t="s">
        <v>72</v>
      </c>
      <c r="C597" s="67">
        <v>4.7177073732718888</v>
      </c>
      <c r="D597" s="16">
        <v>1201.0124303419354</v>
      </c>
      <c r="E597" s="68"/>
      <c r="F597" s="17">
        <v>0</v>
      </c>
      <c r="G597" s="17">
        <v>0</v>
      </c>
      <c r="H597" s="17">
        <v>0</v>
      </c>
      <c r="I597" s="17">
        <v>0</v>
      </c>
      <c r="J597" s="17">
        <v>0</v>
      </c>
      <c r="K597" s="17">
        <v>0</v>
      </c>
      <c r="L597" s="17">
        <v>0</v>
      </c>
      <c r="M597" s="17">
        <v>1201.0124303419354</v>
      </c>
      <c r="N597" s="17">
        <v>0</v>
      </c>
      <c r="O597" s="17">
        <v>0</v>
      </c>
      <c r="P597" s="17">
        <v>0</v>
      </c>
      <c r="Q597" s="17">
        <v>0</v>
      </c>
      <c r="R597" s="17">
        <v>0</v>
      </c>
      <c r="S597" s="17">
        <v>0</v>
      </c>
      <c r="T597" s="17">
        <v>0</v>
      </c>
      <c r="U597" s="17">
        <v>0</v>
      </c>
      <c r="V597" s="17">
        <v>0</v>
      </c>
      <c r="W597" s="17">
        <v>0</v>
      </c>
      <c r="X597" s="17">
        <v>0</v>
      </c>
      <c r="Y597" s="17">
        <v>0</v>
      </c>
      <c r="Z597" s="17">
        <v>0</v>
      </c>
      <c r="AA597" s="17">
        <v>0</v>
      </c>
      <c r="AB597" s="17">
        <v>0</v>
      </c>
      <c r="AC597" s="17">
        <v>0</v>
      </c>
      <c r="AD597" s="17">
        <v>0</v>
      </c>
      <c r="AE597" s="17">
        <v>0</v>
      </c>
      <c r="AF597" s="17">
        <v>0</v>
      </c>
      <c r="AG597" s="17">
        <v>0</v>
      </c>
      <c r="AH597" s="17">
        <v>0</v>
      </c>
      <c r="AI597" s="17">
        <v>0</v>
      </c>
    </row>
    <row r="598" spans="1:41" customFormat="1" hidden="1" outlineLevel="2" x14ac:dyDescent="0.35">
      <c r="A598" s="18" t="s">
        <v>700</v>
      </c>
      <c r="B598" s="79" t="s">
        <v>73</v>
      </c>
      <c r="C598" s="67">
        <v>0</v>
      </c>
      <c r="D598" s="16">
        <v>0</v>
      </c>
      <c r="E598" s="68"/>
      <c r="F598" s="17">
        <v>0</v>
      </c>
      <c r="G598" s="17">
        <v>0</v>
      </c>
      <c r="H598" s="17">
        <v>0</v>
      </c>
      <c r="I598" s="17">
        <v>0</v>
      </c>
      <c r="J598" s="17">
        <v>0</v>
      </c>
      <c r="K598" s="17">
        <v>0</v>
      </c>
      <c r="L598" s="17">
        <v>0</v>
      </c>
      <c r="M598" s="17">
        <v>0</v>
      </c>
      <c r="N598" s="17">
        <v>0</v>
      </c>
      <c r="O598" s="17">
        <v>0</v>
      </c>
      <c r="P598" s="17">
        <v>0</v>
      </c>
      <c r="Q598" s="17">
        <v>0</v>
      </c>
      <c r="R598" s="17">
        <v>0</v>
      </c>
      <c r="S598" s="17">
        <v>0</v>
      </c>
      <c r="T598" s="17">
        <v>0</v>
      </c>
      <c r="U598" s="17">
        <v>0</v>
      </c>
      <c r="V598" s="17">
        <v>0</v>
      </c>
      <c r="W598" s="17">
        <v>0</v>
      </c>
      <c r="X598" s="17">
        <v>0</v>
      </c>
      <c r="Y598" s="17">
        <v>0</v>
      </c>
      <c r="Z598" s="17">
        <v>0</v>
      </c>
      <c r="AA598" s="17">
        <v>0</v>
      </c>
      <c r="AB598" s="17">
        <v>0</v>
      </c>
      <c r="AC598" s="17">
        <v>0</v>
      </c>
      <c r="AD598" s="17">
        <v>0</v>
      </c>
      <c r="AE598" s="17">
        <v>0</v>
      </c>
      <c r="AF598" s="17">
        <v>0</v>
      </c>
      <c r="AG598" s="17">
        <v>0</v>
      </c>
      <c r="AH598" s="17">
        <v>0</v>
      </c>
      <c r="AI598" s="17">
        <v>0</v>
      </c>
    </row>
    <row r="599" spans="1:41" customFormat="1" hidden="1" outlineLevel="2" x14ac:dyDescent="0.35">
      <c r="A599" s="18" t="s">
        <v>721</v>
      </c>
      <c r="B599" s="79" t="s">
        <v>74</v>
      </c>
      <c r="C599" s="67">
        <v>2.4066818181818181</v>
      </c>
      <c r="D599" s="16">
        <v>612.68208280363638</v>
      </c>
      <c r="E599" s="68"/>
      <c r="F599" s="17">
        <v>0</v>
      </c>
      <c r="G599" s="17">
        <v>0</v>
      </c>
      <c r="H599" s="17">
        <v>0</v>
      </c>
      <c r="I599" s="17">
        <v>0</v>
      </c>
      <c r="J599" s="17">
        <v>0</v>
      </c>
      <c r="K599" s="17">
        <v>0</v>
      </c>
      <c r="L599" s="17">
        <v>612.68208280363638</v>
      </c>
      <c r="M599" s="17">
        <v>0</v>
      </c>
      <c r="N599" s="17">
        <v>0</v>
      </c>
      <c r="O599" s="17">
        <v>0</v>
      </c>
      <c r="P599" s="17">
        <v>0</v>
      </c>
      <c r="Q599" s="17">
        <v>0</v>
      </c>
      <c r="R599" s="17">
        <v>0</v>
      </c>
      <c r="S599" s="17">
        <v>0</v>
      </c>
      <c r="T599" s="17">
        <v>0</v>
      </c>
      <c r="U599" s="17">
        <v>0</v>
      </c>
      <c r="V599" s="17">
        <v>0</v>
      </c>
      <c r="W599" s="17">
        <v>0</v>
      </c>
      <c r="X599" s="17">
        <v>0</v>
      </c>
      <c r="Y599" s="17">
        <v>0</v>
      </c>
      <c r="Z599" s="17">
        <v>0</v>
      </c>
      <c r="AA599" s="17">
        <v>0</v>
      </c>
      <c r="AB599" s="17">
        <v>0</v>
      </c>
      <c r="AC599" s="17">
        <v>0</v>
      </c>
      <c r="AD599" s="17">
        <v>0</v>
      </c>
      <c r="AE599" s="17">
        <v>0</v>
      </c>
      <c r="AF599" s="17">
        <v>0</v>
      </c>
      <c r="AG599" s="17">
        <v>0</v>
      </c>
      <c r="AH599" s="17">
        <v>0</v>
      </c>
      <c r="AI599" s="17">
        <v>0</v>
      </c>
    </row>
    <row r="600" spans="1:41" customFormat="1" hidden="1" outlineLevel="2" x14ac:dyDescent="0.35">
      <c r="A600" s="18" t="s">
        <v>722</v>
      </c>
      <c r="B600" s="79" t="s">
        <v>75</v>
      </c>
      <c r="C600" s="67">
        <v>9.9836057813154575</v>
      </c>
      <c r="D600" s="16">
        <v>2541.5808345649266</v>
      </c>
      <c r="E600" s="68"/>
      <c r="F600" s="17">
        <v>0</v>
      </c>
      <c r="G600" s="17">
        <v>0</v>
      </c>
      <c r="H600" s="17">
        <v>0</v>
      </c>
      <c r="I600" s="17">
        <v>0</v>
      </c>
      <c r="J600" s="17">
        <v>0</v>
      </c>
      <c r="K600" s="17">
        <v>0</v>
      </c>
      <c r="L600" s="17">
        <v>2541.5808345649266</v>
      </c>
      <c r="M600" s="17">
        <v>0</v>
      </c>
      <c r="N600" s="17">
        <v>0</v>
      </c>
      <c r="O600" s="17">
        <v>0</v>
      </c>
      <c r="P600" s="17">
        <v>0</v>
      </c>
      <c r="Q600" s="17">
        <v>0</v>
      </c>
      <c r="R600" s="17">
        <v>0</v>
      </c>
      <c r="S600" s="17">
        <v>0</v>
      </c>
      <c r="T600" s="17">
        <v>0</v>
      </c>
      <c r="U600" s="17">
        <v>0</v>
      </c>
      <c r="V600" s="17">
        <v>0</v>
      </c>
      <c r="W600" s="17">
        <v>0</v>
      </c>
      <c r="X600" s="17">
        <v>0</v>
      </c>
      <c r="Y600" s="17">
        <v>0</v>
      </c>
      <c r="Z600" s="17">
        <v>0</v>
      </c>
      <c r="AA600" s="17">
        <v>0</v>
      </c>
      <c r="AB600" s="17">
        <v>0</v>
      </c>
      <c r="AC600" s="17">
        <v>0</v>
      </c>
      <c r="AD600" s="17">
        <v>0</v>
      </c>
      <c r="AE600" s="17">
        <v>0</v>
      </c>
      <c r="AF600" s="17">
        <v>0</v>
      </c>
      <c r="AG600" s="17">
        <v>0</v>
      </c>
      <c r="AH600" s="17">
        <v>0</v>
      </c>
      <c r="AI600" s="17">
        <v>0</v>
      </c>
    </row>
    <row r="601" spans="1:41" customFormat="1" hidden="1" outlineLevel="2" x14ac:dyDescent="0.35">
      <c r="A601" s="18" t="s">
        <v>723</v>
      </c>
      <c r="B601" s="79" t="s">
        <v>76</v>
      </c>
      <c r="C601" s="67">
        <v>6.1951437997486387</v>
      </c>
      <c r="D601" s="16">
        <v>1577.1314586842816</v>
      </c>
      <c r="E601" s="68"/>
      <c r="F601" s="17">
        <v>0</v>
      </c>
      <c r="G601" s="17">
        <v>0</v>
      </c>
      <c r="H601" s="17">
        <v>0</v>
      </c>
      <c r="I601" s="17">
        <v>1577.1314586842816</v>
      </c>
      <c r="J601" s="17">
        <v>0</v>
      </c>
      <c r="K601" s="17">
        <v>0</v>
      </c>
      <c r="L601" s="17">
        <v>0</v>
      </c>
      <c r="M601" s="17">
        <v>0</v>
      </c>
      <c r="N601" s="17">
        <v>0</v>
      </c>
      <c r="O601" s="17">
        <v>0</v>
      </c>
      <c r="P601" s="17">
        <v>0</v>
      </c>
      <c r="Q601" s="17">
        <v>0</v>
      </c>
      <c r="R601" s="17">
        <v>0</v>
      </c>
      <c r="S601" s="17">
        <v>0</v>
      </c>
      <c r="T601" s="17">
        <v>0</v>
      </c>
      <c r="U601" s="17">
        <v>0</v>
      </c>
      <c r="V601" s="17">
        <v>0</v>
      </c>
      <c r="W601" s="17">
        <v>0</v>
      </c>
      <c r="X601" s="17">
        <v>0</v>
      </c>
      <c r="Y601" s="17">
        <v>0</v>
      </c>
      <c r="Z601" s="17">
        <v>0</v>
      </c>
      <c r="AA601" s="17">
        <v>0</v>
      </c>
      <c r="AB601" s="17">
        <v>0</v>
      </c>
      <c r="AC601" s="17">
        <v>0</v>
      </c>
      <c r="AD601" s="17">
        <v>0</v>
      </c>
      <c r="AE601" s="17">
        <v>0</v>
      </c>
      <c r="AF601" s="17">
        <v>0</v>
      </c>
      <c r="AG601" s="17">
        <v>0</v>
      </c>
      <c r="AH601" s="17">
        <v>0</v>
      </c>
      <c r="AI601" s="17">
        <v>0</v>
      </c>
    </row>
    <row r="602" spans="1:41" customFormat="1" hidden="1" outlineLevel="2" x14ac:dyDescent="0.35">
      <c r="A602" s="18" t="s">
        <v>724</v>
      </c>
      <c r="B602" s="79" t="s">
        <v>77</v>
      </c>
      <c r="C602" s="67">
        <v>0</v>
      </c>
      <c r="D602" s="16">
        <v>0</v>
      </c>
      <c r="E602" s="68"/>
      <c r="F602" s="17">
        <v>0</v>
      </c>
      <c r="G602" s="17">
        <v>0</v>
      </c>
      <c r="H602" s="17">
        <v>0</v>
      </c>
      <c r="I602" s="17">
        <v>0</v>
      </c>
      <c r="J602" s="17">
        <v>0</v>
      </c>
      <c r="K602" s="17">
        <v>0</v>
      </c>
      <c r="L602" s="17">
        <v>0</v>
      </c>
      <c r="M602" s="17">
        <v>0</v>
      </c>
      <c r="N602" s="17">
        <v>0</v>
      </c>
      <c r="O602" s="17">
        <v>0</v>
      </c>
      <c r="P602" s="17">
        <v>0</v>
      </c>
      <c r="Q602" s="17">
        <v>0</v>
      </c>
      <c r="R602" s="17">
        <v>0</v>
      </c>
      <c r="S602" s="17">
        <v>0</v>
      </c>
      <c r="T602" s="17">
        <v>0</v>
      </c>
      <c r="U602" s="17">
        <v>0</v>
      </c>
      <c r="V602" s="17">
        <v>0</v>
      </c>
      <c r="W602" s="17">
        <v>0</v>
      </c>
      <c r="X602" s="17">
        <v>0</v>
      </c>
      <c r="Y602" s="17">
        <v>0</v>
      </c>
      <c r="Z602" s="17">
        <v>0</v>
      </c>
      <c r="AA602" s="17">
        <v>0</v>
      </c>
      <c r="AB602" s="17">
        <v>0</v>
      </c>
      <c r="AC602" s="17">
        <v>0</v>
      </c>
      <c r="AD602" s="17">
        <v>0</v>
      </c>
      <c r="AE602" s="17">
        <v>0</v>
      </c>
      <c r="AF602" s="17">
        <v>0</v>
      </c>
      <c r="AG602" s="17">
        <v>0</v>
      </c>
      <c r="AH602" s="17">
        <v>0</v>
      </c>
      <c r="AI602" s="17">
        <v>0</v>
      </c>
    </row>
    <row r="603" spans="1:41" hidden="1" outlineLevel="2" x14ac:dyDescent="0.35">
      <c r="A603" s="18" t="s">
        <v>725</v>
      </c>
      <c r="B603" s="79" t="s">
        <v>78</v>
      </c>
      <c r="C603" s="67">
        <v>0</v>
      </c>
      <c r="D603" s="16">
        <v>0</v>
      </c>
      <c r="E603" s="68"/>
      <c r="F603" s="17">
        <v>0</v>
      </c>
      <c r="G603" s="17">
        <v>0</v>
      </c>
      <c r="H603" s="17">
        <v>0</v>
      </c>
      <c r="I603" s="17">
        <v>0</v>
      </c>
      <c r="J603" s="17">
        <v>0</v>
      </c>
      <c r="K603" s="17">
        <v>0</v>
      </c>
      <c r="L603" s="17">
        <v>0</v>
      </c>
      <c r="M603" s="17">
        <v>0</v>
      </c>
      <c r="N603" s="17">
        <v>0</v>
      </c>
      <c r="O603" s="17">
        <v>0</v>
      </c>
      <c r="P603" s="17">
        <v>0</v>
      </c>
      <c r="Q603" s="17">
        <v>0</v>
      </c>
      <c r="R603" s="17">
        <v>0</v>
      </c>
      <c r="S603" s="17">
        <v>0</v>
      </c>
      <c r="T603" s="17">
        <v>0</v>
      </c>
      <c r="U603" s="17">
        <v>0</v>
      </c>
      <c r="V603" s="17">
        <v>0</v>
      </c>
      <c r="W603" s="17">
        <v>0</v>
      </c>
      <c r="X603" s="17">
        <v>0</v>
      </c>
      <c r="Y603" s="17">
        <v>0</v>
      </c>
      <c r="Z603" s="17">
        <v>0</v>
      </c>
      <c r="AA603" s="17">
        <v>0</v>
      </c>
      <c r="AB603" s="17">
        <v>0</v>
      </c>
      <c r="AC603" s="17">
        <v>0</v>
      </c>
      <c r="AD603" s="17">
        <v>0</v>
      </c>
      <c r="AE603" s="17">
        <v>0</v>
      </c>
      <c r="AF603" s="17">
        <v>0</v>
      </c>
      <c r="AG603" s="17">
        <v>0</v>
      </c>
      <c r="AH603" s="17">
        <v>0</v>
      </c>
      <c r="AI603" s="17">
        <v>0</v>
      </c>
    </row>
    <row r="604" spans="1:41" hidden="1" outlineLevel="2" x14ac:dyDescent="0.35">
      <c r="A604" s="18" t="s">
        <v>726</v>
      </c>
      <c r="B604" s="79" t="s">
        <v>79</v>
      </c>
      <c r="C604" s="67">
        <v>3.7884619815668201</v>
      </c>
      <c r="D604" s="16">
        <v>964.44937588064522</v>
      </c>
      <c r="E604" s="68"/>
      <c r="F604" s="17">
        <v>0</v>
      </c>
      <c r="G604" s="17">
        <v>0</v>
      </c>
      <c r="H604" s="17">
        <v>0</v>
      </c>
      <c r="I604" s="17">
        <v>0</v>
      </c>
      <c r="J604" s="17">
        <v>0</v>
      </c>
      <c r="K604" s="17">
        <v>0</v>
      </c>
      <c r="L604" s="17">
        <v>0</v>
      </c>
      <c r="M604" s="17">
        <v>964.44937588064522</v>
      </c>
      <c r="N604" s="17">
        <v>0</v>
      </c>
      <c r="O604" s="17">
        <v>0</v>
      </c>
      <c r="P604" s="17">
        <v>0</v>
      </c>
      <c r="Q604" s="17">
        <v>0</v>
      </c>
      <c r="R604" s="17">
        <v>0</v>
      </c>
      <c r="S604" s="17">
        <v>0</v>
      </c>
      <c r="T604" s="17">
        <v>0</v>
      </c>
      <c r="U604" s="17">
        <v>0</v>
      </c>
      <c r="V604" s="17">
        <v>0</v>
      </c>
      <c r="W604" s="17">
        <v>0</v>
      </c>
      <c r="X604" s="17">
        <v>0</v>
      </c>
      <c r="Y604" s="17">
        <v>0</v>
      </c>
      <c r="Z604" s="17">
        <v>0</v>
      </c>
      <c r="AA604" s="17">
        <v>0</v>
      </c>
      <c r="AB604" s="17">
        <v>0</v>
      </c>
      <c r="AC604" s="17">
        <v>0</v>
      </c>
      <c r="AD604" s="17">
        <v>0</v>
      </c>
      <c r="AE604" s="17">
        <v>0</v>
      </c>
      <c r="AF604" s="17">
        <v>0</v>
      </c>
      <c r="AG604" s="17">
        <v>0</v>
      </c>
      <c r="AH604" s="17">
        <v>0</v>
      </c>
      <c r="AI604" s="17">
        <v>0</v>
      </c>
    </row>
    <row r="605" spans="1:41" hidden="1" outlineLevel="2" x14ac:dyDescent="0.35">
      <c r="A605" s="18" t="s">
        <v>727</v>
      </c>
      <c r="B605" s="79" t="s">
        <v>80</v>
      </c>
      <c r="C605" s="67">
        <v>0</v>
      </c>
      <c r="D605" s="16">
        <v>0</v>
      </c>
      <c r="E605" s="68"/>
      <c r="F605" s="17">
        <v>0</v>
      </c>
      <c r="G605" s="17">
        <v>0</v>
      </c>
      <c r="H605" s="17">
        <v>0</v>
      </c>
      <c r="I605" s="17">
        <v>0</v>
      </c>
      <c r="J605" s="17">
        <v>0</v>
      </c>
      <c r="K605" s="17">
        <v>0</v>
      </c>
      <c r="L605" s="17">
        <v>0</v>
      </c>
      <c r="M605" s="17">
        <v>0</v>
      </c>
      <c r="N605" s="17">
        <v>0</v>
      </c>
      <c r="O605" s="17">
        <v>0</v>
      </c>
      <c r="P605" s="17">
        <v>0</v>
      </c>
      <c r="Q605" s="17">
        <v>0</v>
      </c>
      <c r="R605" s="17">
        <v>0</v>
      </c>
      <c r="S605" s="17">
        <v>0</v>
      </c>
      <c r="T605" s="17">
        <v>0</v>
      </c>
      <c r="U605" s="17">
        <v>0</v>
      </c>
      <c r="V605" s="17">
        <v>0</v>
      </c>
      <c r="W605" s="17">
        <v>0</v>
      </c>
      <c r="X605" s="17">
        <v>0</v>
      </c>
      <c r="Y605" s="17">
        <v>0</v>
      </c>
      <c r="Z605" s="17">
        <v>0</v>
      </c>
      <c r="AA605" s="17">
        <v>0</v>
      </c>
      <c r="AB605" s="17">
        <v>0</v>
      </c>
      <c r="AC605" s="17">
        <v>0</v>
      </c>
      <c r="AD605" s="17">
        <v>0</v>
      </c>
      <c r="AE605" s="17">
        <v>0</v>
      </c>
      <c r="AF605" s="17">
        <v>0</v>
      </c>
      <c r="AG605" s="17">
        <v>0</v>
      </c>
      <c r="AH605" s="17">
        <v>0</v>
      </c>
      <c r="AI605" s="17">
        <v>0</v>
      </c>
    </row>
    <row r="606" spans="1:41" hidden="1" outlineLevel="2" x14ac:dyDescent="0.35">
      <c r="A606" s="18" t="s">
        <v>728</v>
      </c>
      <c r="B606" s="79" t="s">
        <v>81</v>
      </c>
      <c r="C606" s="67">
        <v>0</v>
      </c>
      <c r="D606" s="16">
        <v>0</v>
      </c>
      <c r="E606" s="68"/>
      <c r="F606" s="17">
        <v>0</v>
      </c>
      <c r="G606" s="17">
        <v>0</v>
      </c>
      <c r="H606" s="17">
        <v>0</v>
      </c>
      <c r="I606" s="17">
        <v>0</v>
      </c>
      <c r="J606" s="17">
        <v>0</v>
      </c>
      <c r="K606" s="17">
        <v>0</v>
      </c>
      <c r="L606" s="17">
        <v>0</v>
      </c>
      <c r="M606" s="17">
        <v>0</v>
      </c>
      <c r="N606" s="17">
        <v>0</v>
      </c>
      <c r="O606" s="17">
        <v>0</v>
      </c>
      <c r="P606" s="17">
        <v>0</v>
      </c>
      <c r="Q606" s="17">
        <v>0</v>
      </c>
      <c r="R606" s="17">
        <v>0</v>
      </c>
      <c r="S606" s="17">
        <v>0</v>
      </c>
      <c r="T606" s="17">
        <v>0</v>
      </c>
      <c r="U606" s="17">
        <v>0</v>
      </c>
      <c r="V606" s="17">
        <v>0</v>
      </c>
      <c r="W606" s="17">
        <v>0</v>
      </c>
      <c r="X606" s="17">
        <v>0</v>
      </c>
      <c r="Y606" s="17">
        <v>0</v>
      </c>
      <c r="Z606" s="17">
        <v>0</v>
      </c>
      <c r="AA606" s="17">
        <v>0</v>
      </c>
      <c r="AB606" s="17">
        <v>0</v>
      </c>
      <c r="AC606" s="17">
        <v>0</v>
      </c>
      <c r="AD606" s="17">
        <v>0</v>
      </c>
      <c r="AE606" s="17">
        <v>0</v>
      </c>
      <c r="AF606" s="17">
        <v>0</v>
      </c>
      <c r="AG606" s="17">
        <v>0</v>
      </c>
      <c r="AH606" s="17">
        <v>0</v>
      </c>
      <c r="AI606" s="17">
        <v>0</v>
      </c>
    </row>
    <row r="607" spans="1:41" s="46" customFormat="1" ht="12.75" hidden="1" customHeight="1" outlineLevel="1" collapsed="1" x14ac:dyDescent="0.35">
      <c r="A607" s="18" t="s">
        <v>149</v>
      </c>
      <c r="B607" s="19" t="s">
        <v>125</v>
      </c>
      <c r="C607" s="80">
        <v>2404.8769606200253</v>
      </c>
      <c r="D607" s="20">
        <v>1997.3705596429618</v>
      </c>
      <c r="E607" s="58"/>
      <c r="F607" s="20">
        <v>0</v>
      </c>
      <c r="G607" s="20">
        <v>0</v>
      </c>
      <c r="H607" s="20">
        <v>58.774377883064517</v>
      </c>
      <c r="I607" s="20">
        <v>609.76452250128295</v>
      </c>
      <c r="J607" s="20">
        <v>77.443065508064507</v>
      </c>
      <c r="K607" s="20">
        <v>0</v>
      </c>
      <c r="L607" s="20">
        <v>244.06070048643693</v>
      </c>
      <c r="M607" s="20">
        <v>195.67138436491936</v>
      </c>
      <c r="N607" s="20">
        <v>0</v>
      </c>
      <c r="O607" s="20">
        <v>0</v>
      </c>
      <c r="P607" s="20">
        <v>0</v>
      </c>
      <c r="Q607" s="20">
        <v>0</v>
      </c>
      <c r="R607" s="20">
        <v>0</v>
      </c>
      <c r="S607" s="20">
        <v>0</v>
      </c>
      <c r="T607" s="20">
        <v>0</v>
      </c>
      <c r="U607" s="20">
        <v>19.591459294354838</v>
      </c>
      <c r="V607" s="20">
        <v>0</v>
      </c>
      <c r="W607" s="20">
        <v>29.387188941532258</v>
      </c>
      <c r="X607" s="20">
        <v>381.33893033165322</v>
      </c>
      <c r="Y607" s="20">
        <v>381.33893033165322</v>
      </c>
      <c r="Z607" s="20">
        <v>0</v>
      </c>
      <c r="AA607" s="20">
        <v>0</v>
      </c>
      <c r="AB607" s="20">
        <v>0</v>
      </c>
      <c r="AC607" s="20">
        <v>0</v>
      </c>
      <c r="AD607" s="20">
        <v>0</v>
      </c>
      <c r="AE607" s="20">
        <v>0</v>
      </c>
      <c r="AF607" s="20">
        <v>0</v>
      </c>
      <c r="AG607" s="20">
        <v>0</v>
      </c>
      <c r="AH607" s="20">
        <v>0</v>
      </c>
      <c r="AI607" s="20">
        <v>0</v>
      </c>
      <c r="AJ607"/>
      <c r="AK607"/>
      <c r="AL607"/>
      <c r="AM607"/>
      <c r="AN607"/>
      <c r="AO607"/>
    </row>
    <row r="608" spans="1:41" s="46" customFormat="1" ht="10.5" hidden="1" customHeight="1" outlineLevel="2" x14ac:dyDescent="0.35">
      <c r="A608" s="18" t="s">
        <v>729</v>
      </c>
      <c r="B608" s="79" t="s">
        <v>52</v>
      </c>
      <c r="C608" s="67">
        <v>23.588536866359448</v>
      </c>
      <c r="D608" s="16">
        <v>19.591459294354838</v>
      </c>
      <c r="E608" s="68"/>
      <c r="F608" s="17">
        <v>0</v>
      </c>
      <c r="G608" s="17">
        <v>0</v>
      </c>
      <c r="H608" s="17">
        <v>0</v>
      </c>
      <c r="I608" s="17">
        <v>0</v>
      </c>
      <c r="J608" s="17">
        <v>0</v>
      </c>
      <c r="K608" s="17">
        <v>0</v>
      </c>
      <c r="L608" s="17">
        <v>0</v>
      </c>
      <c r="M608" s="17">
        <v>0</v>
      </c>
      <c r="N608" s="17">
        <v>0</v>
      </c>
      <c r="O608" s="17">
        <v>0</v>
      </c>
      <c r="P608" s="17">
        <v>0</v>
      </c>
      <c r="Q608" s="17">
        <v>0</v>
      </c>
      <c r="R608" s="17">
        <v>0</v>
      </c>
      <c r="S608" s="17">
        <v>0</v>
      </c>
      <c r="T608" s="17">
        <v>0</v>
      </c>
      <c r="U608" s="17">
        <v>19.591459294354838</v>
      </c>
      <c r="V608" s="17">
        <v>0</v>
      </c>
      <c r="W608" s="17">
        <v>0</v>
      </c>
      <c r="X608" s="17">
        <v>0</v>
      </c>
      <c r="Y608" s="17">
        <v>0</v>
      </c>
      <c r="Z608" s="17">
        <v>0</v>
      </c>
      <c r="AA608" s="17">
        <v>0</v>
      </c>
      <c r="AB608" s="17">
        <v>0</v>
      </c>
      <c r="AC608" s="17">
        <v>0</v>
      </c>
      <c r="AD608" s="17">
        <v>0</v>
      </c>
      <c r="AE608" s="17">
        <v>0</v>
      </c>
      <c r="AF608" s="17">
        <v>0</v>
      </c>
      <c r="AG608" s="17">
        <v>0</v>
      </c>
      <c r="AH608" s="17">
        <v>0</v>
      </c>
      <c r="AI608" s="17">
        <v>0</v>
      </c>
      <c r="AJ608"/>
      <c r="AK608"/>
      <c r="AL608"/>
      <c r="AM608"/>
      <c r="AN608"/>
      <c r="AO608"/>
    </row>
    <row r="609" spans="1:35" hidden="1" outlineLevel="2" x14ac:dyDescent="0.35">
      <c r="A609" s="18" t="s">
        <v>730</v>
      </c>
      <c r="B609" s="79" t="s">
        <v>53</v>
      </c>
      <c r="C609" s="67">
        <v>0</v>
      </c>
      <c r="D609" s="16">
        <v>0</v>
      </c>
      <c r="E609" s="68"/>
      <c r="F609" s="17">
        <v>0</v>
      </c>
      <c r="G609" s="17">
        <v>0</v>
      </c>
      <c r="H609" s="17">
        <v>0</v>
      </c>
      <c r="I609" s="17">
        <v>0</v>
      </c>
      <c r="J609" s="17">
        <v>0</v>
      </c>
      <c r="K609" s="17">
        <v>0</v>
      </c>
      <c r="L609" s="17">
        <v>0</v>
      </c>
      <c r="M609" s="17">
        <v>0</v>
      </c>
      <c r="N609" s="17">
        <v>0</v>
      </c>
      <c r="O609" s="17">
        <v>0</v>
      </c>
      <c r="P609" s="17">
        <v>0</v>
      </c>
      <c r="Q609" s="17">
        <v>0</v>
      </c>
      <c r="R609" s="17">
        <v>0</v>
      </c>
      <c r="S609" s="17">
        <v>0</v>
      </c>
      <c r="T609" s="17">
        <v>0</v>
      </c>
      <c r="U609" s="17">
        <v>0</v>
      </c>
      <c r="V609" s="17">
        <v>0</v>
      </c>
      <c r="W609" s="17">
        <v>0</v>
      </c>
      <c r="X609" s="17">
        <v>0</v>
      </c>
      <c r="Y609" s="17">
        <v>0</v>
      </c>
      <c r="Z609" s="17">
        <v>0</v>
      </c>
      <c r="AA609" s="17">
        <v>0</v>
      </c>
      <c r="AB609" s="17">
        <v>0</v>
      </c>
      <c r="AC609" s="17">
        <v>0</v>
      </c>
      <c r="AD609" s="17">
        <v>0</v>
      </c>
      <c r="AE609" s="17">
        <v>0</v>
      </c>
      <c r="AF609" s="17">
        <v>0</v>
      </c>
      <c r="AG609" s="17">
        <v>0</v>
      </c>
      <c r="AH609" s="17">
        <v>0</v>
      </c>
      <c r="AI609" s="17">
        <v>0</v>
      </c>
    </row>
    <row r="610" spans="1:35" hidden="1" outlineLevel="2" x14ac:dyDescent="0.35">
      <c r="A610" s="18" t="s">
        <v>731</v>
      </c>
      <c r="B610" s="79" t="s">
        <v>54</v>
      </c>
      <c r="C610" s="67">
        <v>0</v>
      </c>
      <c r="D610" s="16">
        <v>0</v>
      </c>
      <c r="E610" s="68"/>
      <c r="F610" s="17">
        <v>0</v>
      </c>
      <c r="G610" s="17">
        <v>0</v>
      </c>
      <c r="H610" s="17">
        <v>0</v>
      </c>
      <c r="I610" s="17">
        <v>0</v>
      </c>
      <c r="J610" s="17">
        <v>0</v>
      </c>
      <c r="K610" s="17">
        <v>0</v>
      </c>
      <c r="L610" s="17">
        <v>0</v>
      </c>
      <c r="M610" s="17">
        <v>0</v>
      </c>
      <c r="N610" s="17">
        <v>0</v>
      </c>
      <c r="O610" s="17">
        <v>0</v>
      </c>
      <c r="P610" s="17">
        <v>0</v>
      </c>
      <c r="Q610" s="17">
        <v>0</v>
      </c>
      <c r="R610" s="17">
        <v>0</v>
      </c>
      <c r="S610" s="17">
        <v>0</v>
      </c>
      <c r="T610" s="17">
        <v>0</v>
      </c>
      <c r="U610" s="17">
        <v>0</v>
      </c>
      <c r="V610" s="17">
        <v>0</v>
      </c>
      <c r="W610" s="17">
        <v>0</v>
      </c>
      <c r="X610" s="17">
        <v>0</v>
      </c>
      <c r="Y610" s="17">
        <v>0</v>
      </c>
      <c r="Z610" s="17">
        <v>0</v>
      </c>
      <c r="AA610" s="17">
        <v>0</v>
      </c>
      <c r="AB610" s="17">
        <v>0</v>
      </c>
      <c r="AC610" s="17">
        <v>0</v>
      </c>
      <c r="AD610" s="17">
        <v>0</v>
      </c>
      <c r="AE610" s="17">
        <v>0</v>
      </c>
      <c r="AF610" s="17">
        <v>0</v>
      </c>
      <c r="AG610" s="17">
        <v>0</v>
      </c>
      <c r="AH610" s="17">
        <v>0</v>
      </c>
      <c r="AI610" s="17">
        <v>0</v>
      </c>
    </row>
    <row r="611" spans="1:35" hidden="1" outlineLevel="2" x14ac:dyDescent="0.35">
      <c r="A611" s="18" t="s">
        <v>732</v>
      </c>
      <c r="B611" s="79" t="s">
        <v>55</v>
      </c>
      <c r="C611" s="67">
        <v>0</v>
      </c>
      <c r="D611" s="16">
        <v>0</v>
      </c>
      <c r="E611" s="68"/>
      <c r="F611" s="17">
        <v>0</v>
      </c>
      <c r="G611" s="17">
        <v>0</v>
      </c>
      <c r="H611" s="17">
        <v>0</v>
      </c>
      <c r="I611" s="17">
        <v>0</v>
      </c>
      <c r="J611" s="17">
        <v>0</v>
      </c>
      <c r="K611" s="17">
        <v>0</v>
      </c>
      <c r="L611" s="17">
        <v>0</v>
      </c>
      <c r="M611" s="17">
        <v>0</v>
      </c>
      <c r="N611" s="17">
        <v>0</v>
      </c>
      <c r="O611" s="17">
        <v>0</v>
      </c>
      <c r="P611" s="17">
        <v>0</v>
      </c>
      <c r="Q611" s="17">
        <v>0</v>
      </c>
      <c r="R611" s="17">
        <v>0</v>
      </c>
      <c r="S611" s="17">
        <v>0</v>
      </c>
      <c r="T611" s="17">
        <v>0</v>
      </c>
      <c r="U611" s="17">
        <v>0</v>
      </c>
      <c r="V611" s="17">
        <v>0</v>
      </c>
      <c r="W611" s="17">
        <v>0</v>
      </c>
      <c r="X611" s="17">
        <v>0</v>
      </c>
      <c r="Y611" s="17">
        <v>0</v>
      </c>
      <c r="Z611" s="17">
        <v>0</v>
      </c>
      <c r="AA611" s="17">
        <v>0</v>
      </c>
      <c r="AB611" s="17">
        <v>0</v>
      </c>
      <c r="AC611" s="17">
        <v>0</v>
      </c>
      <c r="AD611" s="17">
        <v>0</v>
      </c>
      <c r="AE611" s="17">
        <v>0</v>
      </c>
      <c r="AF611" s="17">
        <v>0</v>
      </c>
      <c r="AG611" s="17">
        <v>0</v>
      </c>
      <c r="AH611" s="17">
        <v>0</v>
      </c>
      <c r="AI611" s="17">
        <v>0</v>
      </c>
    </row>
    <row r="612" spans="1:35" hidden="1" outlineLevel="2" x14ac:dyDescent="0.35">
      <c r="A612" s="18" t="s">
        <v>733</v>
      </c>
      <c r="B612" s="79" t="s">
        <v>56</v>
      </c>
      <c r="C612" s="67">
        <v>35.382805299539172</v>
      </c>
      <c r="D612" s="16">
        <v>29.387188941532258</v>
      </c>
      <c r="E612" s="68"/>
      <c r="F612" s="17">
        <v>0</v>
      </c>
      <c r="G612" s="17">
        <v>0</v>
      </c>
      <c r="H612" s="17">
        <v>0</v>
      </c>
      <c r="I612" s="17">
        <v>0</v>
      </c>
      <c r="J612" s="17">
        <v>0</v>
      </c>
      <c r="K612" s="17">
        <v>0</v>
      </c>
      <c r="L612" s="17">
        <v>0</v>
      </c>
      <c r="M612" s="17">
        <v>0</v>
      </c>
      <c r="N612" s="17">
        <v>0</v>
      </c>
      <c r="O612" s="17">
        <v>0</v>
      </c>
      <c r="P612" s="17">
        <v>0</v>
      </c>
      <c r="Q612" s="17">
        <v>0</v>
      </c>
      <c r="R612" s="17">
        <v>0</v>
      </c>
      <c r="S612" s="17">
        <v>0</v>
      </c>
      <c r="T612" s="17">
        <v>0</v>
      </c>
      <c r="U612" s="17">
        <v>0</v>
      </c>
      <c r="V612" s="17">
        <v>0</v>
      </c>
      <c r="W612" s="17">
        <v>29.387188941532258</v>
      </c>
      <c r="X612" s="17">
        <v>0</v>
      </c>
      <c r="Y612" s="17">
        <v>0</v>
      </c>
      <c r="Z612" s="17">
        <v>0</v>
      </c>
      <c r="AA612" s="17">
        <v>0</v>
      </c>
      <c r="AB612" s="17">
        <v>0</v>
      </c>
      <c r="AC612" s="17">
        <v>0</v>
      </c>
      <c r="AD612" s="17">
        <v>0</v>
      </c>
      <c r="AE612" s="17">
        <v>0</v>
      </c>
      <c r="AF612" s="17">
        <v>0</v>
      </c>
      <c r="AG612" s="17">
        <v>0</v>
      </c>
      <c r="AH612" s="17">
        <v>0</v>
      </c>
      <c r="AI612" s="17">
        <v>0</v>
      </c>
    </row>
    <row r="613" spans="1:35" hidden="1" outlineLevel="2" x14ac:dyDescent="0.35">
      <c r="A613" s="18" t="s">
        <v>734</v>
      </c>
      <c r="B613" s="79" t="s">
        <v>57</v>
      </c>
      <c r="C613" s="67">
        <v>0</v>
      </c>
      <c r="D613" s="16">
        <v>0</v>
      </c>
      <c r="E613" s="68"/>
      <c r="F613" s="17">
        <v>0</v>
      </c>
      <c r="G613" s="17">
        <v>0</v>
      </c>
      <c r="H613" s="17">
        <v>0</v>
      </c>
      <c r="I613" s="17">
        <v>0</v>
      </c>
      <c r="J613" s="17">
        <v>0</v>
      </c>
      <c r="K613" s="17">
        <v>0</v>
      </c>
      <c r="L613" s="17">
        <v>0</v>
      </c>
      <c r="M613" s="17">
        <v>0</v>
      </c>
      <c r="N613" s="17">
        <v>0</v>
      </c>
      <c r="O613" s="17">
        <v>0</v>
      </c>
      <c r="P613" s="17">
        <v>0</v>
      </c>
      <c r="Q613" s="17">
        <v>0</v>
      </c>
      <c r="R613" s="17">
        <v>0</v>
      </c>
      <c r="S613" s="17">
        <v>0</v>
      </c>
      <c r="T613" s="17">
        <v>0</v>
      </c>
      <c r="U613" s="17">
        <v>0</v>
      </c>
      <c r="V613" s="17">
        <v>0</v>
      </c>
      <c r="W613" s="17">
        <v>0</v>
      </c>
      <c r="X613" s="17">
        <v>0</v>
      </c>
      <c r="Y613" s="17">
        <v>0</v>
      </c>
      <c r="Z613" s="17">
        <v>0</v>
      </c>
      <c r="AA613" s="17">
        <v>0</v>
      </c>
      <c r="AB613" s="17">
        <v>0</v>
      </c>
      <c r="AC613" s="17">
        <v>0</v>
      </c>
      <c r="AD613" s="17">
        <v>0</v>
      </c>
      <c r="AE613" s="17">
        <v>0</v>
      </c>
      <c r="AF613" s="17">
        <v>0</v>
      </c>
      <c r="AG613" s="17">
        <v>0</v>
      </c>
      <c r="AH613" s="17">
        <v>0</v>
      </c>
      <c r="AI613" s="17">
        <v>0</v>
      </c>
    </row>
    <row r="614" spans="1:35" hidden="1" outlineLevel="2" x14ac:dyDescent="0.35">
      <c r="A614" s="18" t="s">
        <v>735</v>
      </c>
      <c r="B614" s="79" t="s">
        <v>58</v>
      </c>
      <c r="C614" s="67">
        <v>0</v>
      </c>
      <c r="D614" s="16">
        <v>0</v>
      </c>
      <c r="E614" s="68"/>
      <c r="F614" s="17">
        <v>0</v>
      </c>
      <c r="G614" s="17">
        <v>0</v>
      </c>
      <c r="H614" s="17">
        <v>0</v>
      </c>
      <c r="I614" s="17">
        <v>0</v>
      </c>
      <c r="J614" s="17">
        <v>0</v>
      </c>
      <c r="K614" s="17">
        <v>0</v>
      </c>
      <c r="L614" s="17">
        <v>0</v>
      </c>
      <c r="M614" s="17">
        <v>0</v>
      </c>
      <c r="N614" s="17">
        <v>0</v>
      </c>
      <c r="O614" s="17">
        <v>0</v>
      </c>
      <c r="P614" s="17">
        <v>0</v>
      </c>
      <c r="Q614" s="17">
        <v>0</v>
      </c>
      <c r="R614" s="17">
        <v>0</v>
      </c>
      <c r="S614" s="17">
        <v>0</v>
      </c>
      <c r="T614" s="17">
        <v>0</v>
      </c>
      <c r="U614" s="17">
        <v>0</v>
      </c>
      <c r="V614" s="17">
        <v>0</v>
      </c>
      <c r="W614" s="17">
        <v>0</v>
      </c>
      <c r="X614" s="17">
        <v>0</v>
      </c>
      <c r="Y614" s="17">
        <v>0</v>
      </c>
      <c r="Z614" s="17">
        <v>0</v>
      </c>
      <c r="AA614" s="17">
        <v>0</v>
      </c>
      <c r="AB614" s="17">
        <v>0</v>
      </c>
      <c r="AC614" s="17">
        <v>0</v>
      </c>
      <c r="AD614" s="17">
        <v>0</v>
      </c>
      <c r="AE614" s="17">
        <v>0</v>
      </c>
      <c r="AF614" s="17">
        <v>0</v>
      </c>
      <c r="AG614" s="17">
        <v>0</v>
      </c>
      <c r="AH614" s="17">
        <v>0</v>
      </c>
      <c r="AI614" s="17">
        <v>0</v>
      </c>
    </row>
    <row r="615" spans="1:35" hidden="1" outlineLevel="2" x14ac:dyDescent="0.35">
      <c r="A615" s="18" t="s">
        <v>736</v>
      </c>
      <c r="B615" s="79" t="s">
        <v>59</v>
      </c>
      <c r="C615" s="67">
        <v>80.33780529953917</v>
      </c>
      <c r="D615" s="16">
        <v>66.724564191532252</v>
      </c>
      <c r="E615" s="68"/>
      <c r="F615" s="17">
        <v>0</v>
      </c>
      <c r="G615" s="17">
        <v>0</v>
      </c>
      <c r="H615" s="17">
        <v>0</v>
      </c>
      <c r="I615" s="17">
        <v>0</v>
      </c>
      <c r="J615" s="17">
        <v>0</v>
      </c>
      <c r="K615" s="17">
        <v>0</v>
      </c>
      <c r="L615" s="17">
        <v>0</v>
      </c>
      <c r="M615" s="17">
        <v>0</v>
      </c>
      <c r="N615" s="17">
        <v>0</v>
      </c>
      <c r="O615" s="17">
        <v>0</v>
      </c>
      <c r="P615" s="17">
        <v>0</v>
      </c>
      <c r="Q615" s="17">
        <v>0</v>
      </c>
      <c r="R615" s="17">
        <v>0</v>
      </c>
      <c r="S615" s="17">
        <v>0</v>
      </c>
      <c r="T615" s="17">
        <v>0</v>
      </c>
      <c r="U615" s="17">
        <v>0</v>
      </c>
      <c r="V615" s="17">
        <v>0</v>
      </c>
      <c r="W615" s="17">
        <v>0</v>
      </c>
      <c r="X615" s="17">
        <v>33.362282095766126</v>
      </c>
      <c r="Y615" s="17">
        <v>33.362282095766126</v>
      </c>
      <c r="Z615" s="17">
        <v>0</v>
      </c>
      <c r="AA615" s="17">
        <v>0</v>
      </c>
      <c r="AB615" s="17">
        <v>0</v>
      </c>
      <c r="AC615" s="17">
        <v>0</v>
      </c>
      <c r="AD615" s="17">
        <v>0</v>
      </c>
      <c r="AE615" s="17">
        <v>0</v>
      </c>
      <c r="AF615" s="17">
        <v>0</v>
      </c>
      <c r="AG615" s="17">
        <v>0</v>
      </c>
      <c r="AH615" s="17">
        <v>0</v>
      </c>
      <c r="AI615" s="17">
        <v>0</v>
      </c>
    </row>
    <row r="616" spans="1:35" hidden="1" outlineLevel="2" x14ac:dyDescent="0.35">
      <c r="A616" s="18" t="s">
        <v>737</v>
      </c>
      <c r="B616" s="79" t="s">
        <v>60</v>
      </c>
      <c r="C616" s="67">
        <v>0</v>
      </c>
      <c r="D616" s="16">
        <v>0</v>
      </c>
      <c r="E616" s="68"/>
      <c r="F616" s="17">
        <v>0</v>
      </c>
      <c r="G616" s="17">
        <v>0</v>
      </c>
      <c r="H616" s="17">
        <v>0</v>
      </c>
      <c r="I616" s="17">
        <v>0</v>
      </c>
      <c r="J616" s="17">
        <v>0</v>
      </c>
      <c r="K616" s="17">
        <v>0</v>
      </c>
      <c r="L616" s="17">
        <v>0</v>
      </c>
      <c r="M616" s="17">
        <v>0</v>
      </c>
      <c r="N616" s="17">
        <v>0</v>
      </c>
      <c r="O616" s="17">
        <v>0</v>
      </c>
      <c r="P616" s="17">
        <v>0</v>
      </c>
      <c r="Q616" s="17">
        <v>0</v>
      </c>
      <c r="R616" s="17">
        <v>0</v>
      </c>
      <c r="S616" s="17">
        <v>0</v>
      </c>
      <c r="T616" s="17">
        <v>0</v>
      </c>
      <c r="U616" s="17">
        <v>0</v>
      </c>
      <c r="V616" s="17">
        <v>0</v>
      </c>
      <c r="W616" s="17">
        <v>0</v>
      </c>
      <c r="X616" s="17">
        <v>0</v>
      </c>
      <c r="Y616" s="17">
        <v>0</v>
      </c>
      <c r="Z616" s="17">
        <v>0</v>
      </c>
      <c r="AA616" s="17">
        <v>0</v>
      </c>
      <c r="AB616" s="17">
        <v>0</v>
      </c>
      <c r="AC616" s="17">
        <v>0</v>
      </c>
      <c r="AD616" s="17">
        <v>0</v>
      </c>
      <c r="AE616" s="17">
        <v>0</v>
      </c>
      <c r="AF616" s="17">
        <v>0</v>
      </c>
      <c r="AG616" s="17">
        <v>0</v>
      </c>
      <c r="AH616" s="17">
        <v>0</v>
      </c>
      <c r="AI616" s="17">
        <v>0</v>
      </c>
    </row>
    <row r="617" spans="1:35" hidden="1" outlineLevel="2" x14ac:dyDescent="0.35">
      <c r="A617" s="18" t="s">
        <v>738</v>
      </c>
      <c r="B617" s="79" t="s">
        <v>61</v>
      </c>
      <c r="C617" s="67">
        <v>0</v>
      </c>
      <c r="D617" s="16">
        <v>0</v>
      </c>
      <c r="E617" s="68"/>
      <c r="F617" s="17">
        <v>0</v>
      </c>
      <c r="G617" s="17">
        <v>0</v>
      </c>
      <c r="H617" s="17">
        <v>0</v>
      </c>
      <c r="I617" s="17">
        <v>0</v>
      </c>
      <c r="J617" s="17">
        <v>0</v>
      </c>
      <c r="K617" s="17">
        <v>0</v>
      </c>
      <c r="L617" s="17">
        <v>0</v>
      </c>
      <c r="M617" s="17">
        <v>0</v>
      </c>
      <c r="N617" s="17">
        <v>0</v>
      </c>
      <c r="O617" s="17">
        <v>0</v>
      </c>
      <c r="P617" s="17">
        <v>0</v>
      </c>
      <c r="Q617" s="17">
        <v>0</v>
      </c>
      <c r="R617" s="17">
        <v>0</v>
      </c>
      <c r="S617" s="17">
        <v>0</v>
      </c>
      <c r="T617" s="17">
        <v>0</v>
      </c>
      <c r="U617" s="17">
        <v>0</v>
      </c>
      <c r="V617" s="17">
        <v>0</v>
      </c>
      <c r="W617" s="17">
        <v>0</v>
      </c>
      <c r="X617" s="17">
        <v>0</v>
      </c>
      <c r="Y617" s="17">
        <v>0</v>
      </c>
      <c r="Z617" s="17">
        <v>0</v>
      </c>
      <c r="AA617" s="17">
        <v>0</v>
      </c>
      <c r="AB617" s="17">
        <v>0</v>
      </c>
      <c r="AC617" s="17">
        <v>0</v>
      </c>
      <c r="AD617" s="17">
        <v>0</v>
      </c>
      <c r="AE617" s="17">
        <v>0</v>
      </c>
      <c r="AF617" s="17">
        <v>0</v>
      </c>
      <c r="AG617" s="17">
        <v>0</v>
      </c>
      <c r="AH617" s="17">
        <v>0</v>
      </c>
      <c r="AI617" s="17">
        <v>0</v>
      </c>
    </row>
    <row r="618" spans="1:35" hidden="1" outlineLevel="2" x14ac:dyDescent="0.35">
      <c r="A618" s="18" t="s">
        <v>739</v>
      </c>
      <c r="B618" s="79" t="s">
        <v>62</v>
      </c>
      <c r="C618" s="67">
        <v>0</v>
      </c>
      <c r="D618" s="16">
        <v>0</v>
      </c>
      <c r="E618" s="68"/>
      <c r="F618" s="17">
        <v>0</v>
      </c>
      <c r="G618" s="17">
        <v>0</v>
      </c>
      <c r="H618" s="17">
        <v>0</v>
      </c>
      <c r="I618" s="17">
        <v>0</v>
      </c>
      <c r="J618" s="17">
        <v>0</v>
      </c>
      <c r="K618" s="17">
        <v>0</v>
      </c>
      <c r="L618" s="17">
        <v>0</v>
      </c>
      <c r="M618" s="17">
        <v>0</v>
      </c>
      <c r="N618" s="17">
        <v>0</v>
      </c>
      <c r="O618" s="17">
        <v>0</v>
      </c>
      <c r="P618" s="17">
        <v>0</v>
      </c>
      <c r="Q618" s="17">
        <v>0</v>
      </c>
      <c r="R618" s="17">
        <v>0</v>
      </c>
      <c r="S618" s="17">
        <v>0</v>
      </c>
      <c r="T618" s="17">
        <v>0</v>
      </c>
      <c r="U618" s="17">
        <v>0</v>
      </c>
      <c r="V618" s="17">
        <v>0</v>
      </c>
      <c r="W618" s="17">
        <v>0</v>
      </c>
      <c r="X618" s="17">
        <v>0</v>
      </c>
      <c r="Y618" s="17">
        <v>0</v>
      </c>
      <c r="Z618" s="17">
        <v>0</v>
      </c>
      <c r="AA618" s="17">
        <v>0</v>
      </c>
      <c r="AB618" s="17">
        <v>0</v>
      </c>
      <c r="AC618" s="17">
        <v>0</v>
      </c>
      <c r="AD618" s="17">
        <v>0</v>
      </c>
      <c r="AE618" s="17">
        <v>0</v>
      </c>
      <c r="AF618" s="17">
        <v>0</v>
      </c>
      <c r="AG618" s="17">
        <v>0</v>
      </c>
      <c r="AH618" s="17">
        <v>0</v>
      </c>
      <c r="AI618" s="17">
        <v>0</v>
      </c>
    </row>
    <row r="619" spans="1:35" customFormat="1" hidden="1" outlineLevel="2" x14ac:dyDescent="0.35">
      <c r="A619" s="18" t="s">
        <v>740</v>
      </c>
      <c r="B619" s="79" t="s">
        <v>63</v>
      </c>
      <c r="C619" s="67">
        <v>837.94268433179718</v>
      </c>
      <c r="D619" s="16">
        <v>695.95329647177414</v>
      </c>
      <c r="E619" s="68"/>
      <c r="F619" s="17">
        <v>0</v>
      </c>
      <c r="G619" s="17">
        <v>0</v>
      </c>
      <c r="H619" s="17">
        <v>0</v>
      </c>
      <c r="I619" s="17">
        <v>0</v>
      </c>
      <c r="J619" s="17">
        <v>0</v>
      </c>
      <c r="K619" s="17">
        <v>0</v>
      </c>
      <c r="L619" s="17">
        <v>0</v>
      </c>
      <c r="M619" s="17">
        <v>0</v>
      </c>
      <c r="N619" s="17">
        <v>0</v>
      </c>
      <c r="O619" s="17">
        <v>0</v>
      </c>
      <c r="P619" s="17">
        <v>0</v>
      </c>
      <c r="Q619" s="17">
        <v>0</v>
      </c>
      <c r="R619" s="17">
        <v>0</v>
      </c>
      <c r="S619" s="17">
        <v>0</v>
      </c>
      <c r="T619" s="17">
        <v>0</v>
      </c>
      <c r="U619" s="17">
        <v>0</v>
      </c>
      <c r="V619" s="17">
        <v>0</v>
      </c>
      <c r="W619" s="17">
        <v>0</v>
      </c>
      <c r="X619" s="17">
        <v>347.97664823588707</v>
      </c>
      <c r="Y619" s="17">
        <v>347.97664823588707</v>
      </c>
      <c r="Z619" s="17">
        <v>0</v>
      </c>
      <c r="AA619" s="17">
        <v>0</v>
      </c>
      <c r="AB619" s="17">
        <v>0</v>
      </c>
      <c r="AC619" s="17">
        <v>0</v>
      </c>
      <c r="AD619" s="17">
        <v>0</v>
      </c>
      <c r="AE619" s="17">
        <v>0</v>
      </c>
      <c r="AF619" s="17">
        <v>0</v>
      </c>
      <c r="AG619" s="17">
        <v>0</v>
      </c>
      <c r="AH619" s="17">
        <v>0</v>
      </c>
      <c r="AI619" s="17">
        <v>0</v>
      </c>
    </row>
    <row r="620" spans="1:35" customFormat="1" hidden="1" outlineLevel="2" x14ac:dyDescent="0.35">
      <c r="A620" s="18" t="s">
        <v>741</v>
      </c>
      <c r="B620" s="79" t="s">
        <v>64</v>
      </c>
      <c r="C620" s="67">
        <v>535.09398041474651</v>
      </c>
      <c r="D620" s="16">
        <v>444.42230543346773</v>
      </c>
      <c r="E620" s="68"/>
      <c r="F620" s="17">
        <v>0</v>
      </c>
      <c r="G620" s="17">
        <v>0</v>
      </c>
      <c r="H620" s="17">
        <v>0</v>
      </c>
      <c r="I620" s="17">
        <v>444.42230543346773</v>
      </c>
      <c r="J620" s="17">
        <v>0</v>
      </c>
      <c r="K620" s="17">
        <v>0</v>
      </c>
      <c r="L620" s="17">
        <v>0</v>
      </c>
      <c r="M620" s="17">
        <v>0</v>
      </c>
      <c r="N620" s="17">
        <v>0</v>
      </c>
      <c r="O620" s="17">
        <v>0</v>
      </c>
      <c r="P620" s="17">
        <v>0</v>
      </c>
      <c r="Q620" s="17">
        <v>0</v>
      </c>
      <c r="R620" s="17">
        <v>0</v>
      </c>
      <c r="S620" s="17">
        <v>0</v>
      </c>
      <c r="T620" s="17">
        <v>0</v>
      </c>
      <c r="U620" s="17">
        <v>0</v>
      </c>
      <c r="V620" s="17">
        <v>0</v>
      </c>
      <c r="W620" s="17">
        <v>0</v>
      </c>
      <c r="X620" s="17">
        <v>0</v>
      </c>
      <c r="Y620" s="17">
        <v>0</v>
      </c>
      <c r="Z620" s="17">
        <v>0</v>
      </c>
      <c r="AA620" s="17">
        <v>0</v>
      </c>
      <c r="AB620" s="17">
        <v>0</v>
      </c>
      <c r="AC620" s="17">
        <v>0</v>
      </c>
      <c r="AD620" s="17">
        <v>0</v>
      </c>
      <c r="AE620" s="17">
        <v>0</v>
      </c>
      <c r="AF620" s="17">
        <v>0</v>
      </c>
      <c r="AG620" s="17">
        <v>0</v>
      </c>
      <c r="AH620" s="17">
        <v>0</v>
      </c>
      <c r="AI620" s="17">
        <v>0</v>
      </c>
    </row>
    <row r="621" spans="1:35" customFormat="1" hidden="1" outlineLevel="2" x14ac:dyDescent="0.35">
      <c r="A621" s="18" t="s">
        <v>742</v>
      </c>
      <c r="B621" s="79" t="s">
        <v>65</v>
      </c>
      <c r="C621" s="67">
        <v>216</v>
      </c>
      <c r="D621" s="16">
        <v>179.39879999999999</v>
      </c>
      <c r="E621" s="68"/>
      <c r="F621" s="17">
        <v>0</v>
      </c>
      <c r="G621" s="17">
        <v>0</v>
      </c>
      <c r="H621" s="17">
        <v>0</v>
      </c>
      <c r="I621" s="17">
        <v>0</v>
      </c>
      <c r="J621" s="17">
        <v>0</v>
      </c>
      <c r="K621" s="17">
        <v>0</v>
      </c>
      <c r="L621" s="17">
        <v>89.699399999999997</v>
      </c>
      <c r="M621" s="17">
        <v>89.699399999999997</v>
      </c>
      <c r="N621" s="17">
        <v>0</v>
      </c>
      <c r="O621" s="17">
        <v>0</v>
      </c>
      <c r="P621" s="17">
        <v>0</v>
      </c>
      <c r="Q621" s="17">
        <v>0</v>
      </c>
      <c r="R621" s="17">
        <v>0</v>
      </c>
      <c r="S621" s="17">
        <v>0</v>
      </c>
      <c r="T621" s="17">
        <v>0</v>
      </c>
      <c r="U621" s="17">
        <v>0</v>
      </c>
      <c r="V621" s="17">
        <v>0</v>
      </c>
      <c r="W621" s="17">
        <v>0</v>
      </c>
      <c r="X621" s="17">
        <v>0</v>
      </c>
      <c r="Y621" s="17">
        <v>0</v>
      </c>
      <c r="Z621" s="17">
        <v>0</v>
      </c>
      <c r="AA621" s="17">
        <v>0</v>
      </c>
      <c r="AB621" s="17">
        <v>0</v>
      </c>
      <c r="AC621" s="17">
        <v>0</v>
      </c>
      <c r="AD621" s="17">
        <v>0</v>
      </c>
      <c r="AE621" s="17">
        <v>0</v>
      </c>
      <c r="AF621" s="17">
        <v>0</v>
      </c>
      <c r="AG621" s="17">
        <v>0</v>
      </c>
      <c r="AH621" s="17">
        <v>0</v>
      </c>
      <c r="AI621" s="17">
        <v>0</v>
      </c>
    </row>
    <row r="622" spans="1:35" customFormat="1" hidden="1" outlineLevel="2" x14ac:dyDescent="0.35">
      <c r="A622" s="18" t="s">
        <v>743</v>
      </c>
      <c r="B622" s="79" t="s">
        <v>66</v>
      </c>
      <c r="C622" s="67">
        <v>0</v>
      </c>
      <c r="D622" s="16">
        <v>0</v>
      </c>
      <c r="E622" s="68"/>
      <c r="F622" s="17">
        <v>0</v>
      </c>
      <c r="G622" s="17">
        <v>0</v>
      </c>
      <c r="H622" s="17">
        <v>0</v>
      </c>
      <c r="I622" s="17">
        <v>0</v>
      </c>
      <c r="J622" s="17">
        <v>0</v>
      </c>
      <c r="K622" s="17">
        <v>0</v>
      </c>
      <c r="L622" s="17">
        <v>0</v>
      </c>
      <c r="M622" s="17">
        <v>0</v>
      </c>
      <c r="N622" s="17">
        <v>0</v>
      </c>
      <c r="O622" s="17">
        <v>0</v>
      </c>
      <c r="P622" s="17">
        <v>0</v>
      </c>
      <c r="Q622" s="17">
        <v>0</v>
      </c>
      <c r="R622" s="17">
        <v>0</v>
      </c>
      <c r="S622" s="17">
        <v>0</v>
      </c>
      <c r="T622" s="17">
        <v>0</v>
      </c>
      <c r="U622" s="17">
        <v>0</v>
      </c>
      <c r="V622" s="17">
        <v>0</v>
      </c>
      <c r="W622" s="17">
        <v>0</v>
      </c>
      <c r="X622" s="17">
        <v>0</v>
      </c>
      <c r="Y622" s="17">
        <v>0</v>
      </c>
      <c r="Z622" s="17">
        <v>0</v>
      </c>
      <c r="AA622" s="17">
        <v>0</v>
      </c>
      <c r="AB622" s="17">
        <v>0</v>
      </c>
      <c r="AC622" s="17">
        <v>0</v>
      </c>
      <c r="AD622" s="17">
        <v>0</v>
      </c>
      <c r="AE622" s="17">
        <v>0</v>
      </c>
      <c r="AF622" s="17">
        <v>0</v>
      </c>
      <c r="AG622" s="17">
        <v>0</v>
      </c>
      <c r="AH622" s="17">
        <v>0</v>
      </c>
      <c r="AI622" s="17">
        <v>0</v>
      </c>
    </row>
    <row r="623" spans="1:35" customFormat="1" hidden="1" outlineLevel="2" x14ac:dyDescent="0.35">
      <c r="A623" s="18" t="s">
        <v>744</v>
      </c>
      <c r="B623" s="79" t="s">
        <v>67</v>
      </c>
      <c r="C623" s="67">
        <v>0</v>
      </c>
      <c r="D623" s="16">
        <v>0</v>
      </c>
      <c r="E623" s="68"/>
      <c r="F623" s="17">
        <v>0</v>
      </c>
      <c r="G623" s="17">
        <v>0</v>
      </c>
      <c r="H623" s="17">
        <v>0</v>
      </c>
      <c r="I623" s="17">
        <v>0</v>
      </c>
      <c r="J623" s="17">
        <v>0</v>
      </c>
      <c r="K623" s="17">
        <v>0</v>
      </c>
      <c r="L623" s="17">
        <v>0</v>
      </c>
      <c r="M623" s="17">
        <v>0</v>
      </c>
      <c r="N623" s="17">
        <v>0</v>
      </c>
      <c r="O623" s="17">
        <v>0</v>
      </c>
      <c r="P623" s="17">
        <v>0</v>
      </c>
      <c r="Q623" s="17">
        <v>0</v>
      </c>
      <c r="R623" s="17">
        <v>0</v>
      </c>
      <c r="S623" s="17">
        <v>0</v>
      </c>
      <c r="T623" s="17">
        <v>0</v>
      </c>
      <c r="U623" s="17">
        <v>0</v>
      </c>
      <c r="V623" s="17">
        <v>0</v>
      </c>
      <c r="W623" s="17">
        <v>0</v>
      </c>
      <c r="X623" s="17">
        <v>0</v>
      </c>
      <c r="Y623" s="17">
        <v>0</v>
      </c>
      <c r="Z623" s="17">
        <v>0</v>
      </c>
      <c r="AA623" s="17">
        <v>0</v>
      </c>
      <c r="AB623" s="17">
        <v>0</v>
      </c>
      <c r="AC623" s="17">
        <v>0</v>
      </c>
      <c r="AD623" s="17">
        <v>0</v>
      </c>
      <c r="AE623" s="17">
        <v>0</v>
      </c>
      <c r="AF623" s="17">
        <v>0</v>
      </c>
      <c r="AG623" s="17">
        <v>0</v>
      </c>
      <c r="AH623" s="17">
        <v>0</v>
      </c>
      <c r="AI623" s="17">
        <v>0</v>
      </c>
    </row>
    <row r="624" spans="1:35" customFormat="1" hidden="1" outlineLevel="2" x14ac:dyDescent="0.35">
      <c r="A624" s="18" t="s">
        <v>745</v>
      </c>
      <c r="B624" s="79" t="s">
        <v>68</v>
      </c>
      <c r="C624" s="67">
        <v>70.765610599078343</v>
      </c>
      <c r="D624" s="16">
        <v>58.774377883064517</v>
      </c>
      <c r="E624" s="68"/>
      <c r="F624" s="17">
        <v>0</v>
      </c>
      <c r="G624" s="17">
        <v>0</v>
      </c>
      <c r="H624" s="17">
        <v>58.774377883064517</v>
      </c>
      <c r="I624" s="17">
        <v>0</v>
      </c>
      <c r="J624" s="17">
        <v>0</v>
      </c>
      <c r="K624" s="17">
        <v>0</v>
      </c>
      <c r="L624" s="17">
        <v>0</v>
      </c>
      <c r="M624" s="17">
        <v>0</v>
      </c>
      <c r="N624" s="17">
        <v>0</v>
      </c>
      <c r="O624" s="17">
        <v>0</v>
      </c>
      <c r="P624" s="17">
        <v>0</v>
      </c>
      <c r="Q624" s="17">
        <v>0</v>
      </c>
      <c r="R624" s="17">
        <v>0</v>
      </c>
      <c r="S624" s="17">
        <v>0</v>
      </c>
      <c r="T624" s="17">
        <v>0</v>
      </c>
      <c r="U624" s="17">
        <v>0</v>
      </c>
      <c r="V624" s="17">
        <v>0</v>
      </c>
      <c r="W624" s="17">
        <v>0</v>
      </c>
      <c r="X624" s="17">
        <v>0</v>
      </c>
      <c r="Y624" s="17">
        <v>0</v>
      </c>
      <c r="Z624" s="17">
        <v>0</v>
      </c>
      <c r="AA624" s="17">
        <v>0</v>
      </c>
      <c r="AB624" s="17">
        <v>0</v>
      </c>
      <c r="AC624" s="17">
        <v>0</v>
      </c>
      <c r="AD624" s="17">
        <v>0</v>
      </c>
      <c r="AE624" s="17">
        <v>0</v>
      </c>
      <c r="AF624" s="17">
        <v>0</v>
      </c>
      <c r="AG624" s="17">
        <v>0</v>
      </c>
      <c r="AH624" s="17">
        <v>0</v>
      </c>
      <c r="AI624" s="17">
        <v>0</v>
      </c>
    </row>
    <row r="625" spans="1:41" customFormat="1" hidden="1" outlineLevel="2" x14ac:dyDescent="0.35">
      <c r="A625" s="18" t="s">
        <v>746</v>
      </c>
      <c r="B625" s="79" t="s">
        <v>69</v>
      </c>
      <c r="C625" s="67">
        <v>106.14841589861751</v>
      </c>
      <c r="D625" s="16">
        <v>88.161566824596775</v>
      </c>
      <c r="E625" s="68"/>
      <c r="F625" s="17">
        <v>0</v>
      </c>
      <c r="G625" s="17">
        <v>0</v>
      </c>
      <c r="H625" s="17">
        <v>0</v>
      </c>
      <c r="I625" s="17">
        <v>88.161566824596775</v>
      </c>
      <c r="J625" s="17">
        <v>0</v>
      </c>
      <c r="K625" s="17">
        <v>0</v>
      </c>
      <c r="L625" s="17">
        <v>0</v>
      </c>
      <c r="M625" s="17">
        <v>0</v>
      </c>
      <c r="N625" s="17">
        <v>0</v>
      </c>
      <c r="O625" s="17">
        <v>0</v>
      </c>
      <c r="P625" s="17">
        <v>0</v>
      </c>
      <c r="Q625" s="17">
        <v>0</v>
      </c>
      <c r="R625" s="17">
        <v>0</v>
      </c>
      <c r="S625" s="17">
        <v>0</v>
      </c>
      <c r="T625" s="17">
        <v>0</v>
      </c>
      <c r="U625" s="17">
        <v>0</v>
      </c>
      <c r="V625" s="17">
        <v>0</v>
      </c>
      <c r="W625" s="17">
        <v>0</v>
      </c>
      <c r="X625" s="17">
        <v>0</v>
      </c>
      <c r="Y625" s="17">
        <v>0</v>
      </c>
      <c r="Z625" s="17">
        <v>0</v>
      </c>
      <c r="AA625" s="17">
        <v>0</v>
      </c>
      <c r="AB625" s="17">
        <v>0</v>
      </c>
      <c r="AC625" s="17">
        <v>0</v>
      </c>
      <c r="AD625" s="17">
        <v>0</v>
      </c>
      <c r="AE625" s="17">
        <v>0</v>
      </c>
      <c r="AF625" s="17">
        <v>0</v>
      </c>
      <c r="AG625" s="17">
        <v>0</v>
      </c>
      <c r="AH625" s="17">
        <v>0</v>
      </c>
      <c r="AI625" s="17">
        <v>0</v>
      </c>
    </row>
    <row r="626" spans="1:41" customFormat="1" hidden="1" outlineLevel="2" x14ac:dyDescent="0.35">
      <c r="A626" s="18" t="s">
        <v>747</v>
      </c>
      <c r="B626" s="79" t="s">
        <v>70</v>
      </c>
      <c r="C626" s="67">
        <v>93.243110599078335</v>
      </c>
      <c r="D626" s="16">
        <v>77.443065508064507</v>
      </c>
      <c r="E626" s="68"/>
      <c r="F626" s="17">
        <v>0</v>
      </c>
      <c r="G626" s="17">
        <v>0</v>
      </c>
      <c r="H626" s="17">
        <v>0</v>
      </c>
      <c r="I626" s="17">
        <v>0</v>
      </c>
      <c r="J626" s="17">
        <v>77.443065508064507</v>
      </c>
      <c r="K626" s="17">
        <v>0</v>
      </c>
      <c r="L626" s="17">
        <v>0</v>
      </c>
      <c r="M626" s="17">
        <v>0</v>
      </c>
      <c r="N626" s="17">
        <v>0</v>
      </c>
      <c r="O626" s="17">
        <v>0</v>
      </c>
      <c r="P626" s="17">
        <v>0</v>
      </c>
      <c r="Q626" s="17">
        <v>0</v>
      </c>
      <c r="R626" s="17">
        <v>0</v>
      </c>
      <c r="S626" s="17">
        <v>0</v>
      </c>
      <c r="T626" s="17">
        <v>0</v>
      </c>
      <c r="U626" s="17">
        <v>0</v>
      </c>
      <c r="V626" s="17">
        <v>0</v>
      </c>
      <c r="W626" s="17">
        <v>0</v>
      </c>
      <c r="X626" s="17">
        <v>0</v>
      </c>
      <c r="Y626" s="17">
        <v>0</v>
      </c>
      <c r="Z626" s="17">
        <v>0</v>
      </c>
      <c r="AA626" s="17">
        <v>0</v>
      </c>
      <c r="AB626" s="17">
        <v>0</v>
      </c>
      <c r="AC626" s="17">
        <v>0</v>
      </c>
      <c r="AD626" s="17">
        <v>0</v>
      </c>
      <c r="AE626" s="17">
        <v>0</v>
      </c>
      <c r="AF626" s="17">
        <v>0</v>
      </c>
      <c r="AG626" s="17">
        <v>0</v>
      </c>
      <c r="AH626" s="17">
        <v>0</v>
      </c>
      <c r="AI626" s="17">
        <v>0</v>
      </c>
    </row>
    <row r="627" spans="1:41" customFormat="1" hidden="1" outlineLevel="2" x14ac:dyDescent="0.35">
      <c r="A627" s="18" t="s">
        <v>748</v>
      </c>
      <c r="B627" s="79" t="s">
        <v>71</v>
      </c>
      <c r="C627" s="67">
        <v>0</v>
      </c>
      <c r="D627" s="16">
        <v>0</v>
      </c>
      <c r="E627" s="68"/>
      <c r="F627" s="17">
        <v>0</v>
      </c>
      <c r="G627" s="17">
        <v>0</v>
      </c>
      <c r="H627" s="17">
        <v>0</v>
      </c>
      <c r="I627" s="17">
        <v>0</v>
      </c>
      <c r="J627" s="17">
        <v>0</v>
      </c>
      <c r="K627" s="17">
        <v>0</v>
      </c>
      <c r="L627" s="17">
        <v>0</v>
      </c>
      <c r="M627" s="17">
        <v>0</v>
      </c>
      <c r="N627" s="17">
        <v>0</v>
      </c>
      <c r="O627" s="17">
        <v>0</v>
      </c>
      <c r="P627" s="17">
        <v>0</v>
      </c>
      <c r="Q627" s="17">
        <v>0</v>
      </c>
      <c r="R627" s="17">
        <v>0</v>
      </c>
      <c r="S627" s="17">
        <v>0</v>
      </c>
      <c r="T627" s="17">
        <v>0</v>
      </c>
      <c r="U627" s="17">
        <v>0</v>
      </c>
      <c r="V627" s="17">
        <v>0</v>
      </c>
      <c r="W627" s="17">
        <v>0</v>
      </c>
      <c r="X627" s="17">
        <v>0</v>
      </c>
      <c r="Y627" s="17">
        <v>0</v>
      </c>
      <c r="Z627" s="17">
        <v>0</v>
      </c>
      <c r="AA627" s="17">
        <v>0</v>
      </c>
      <c r="AB627" s="17">
        <v>0</v>
      </c>
      <c r="AC627" s="17">
        <v>0</v>
      </c>
      <c r="AD627" s="17">
        <v>0</v>
      </c>
      <c r="AE627" s="17">
        <v>0</v>
      </c>
      <c r="AF627" s="17">
        <v>0</v>
      </c>
      <c r="AG627" s="17">
        <v>0</v>
      </c>
      <c r="AH627" s="17">
        <v>0</v>
      </c>
      <c r="AI627" s="17">
        <v>0</v>
      </c>
    </row>
    <row r="628" spans="1:41" customFormat="1" hidden="1" outlineLevel="2" x14ac:dyDescent="0.35">
      <c r="A628" s="18" t="s">
        <v>749</v>
      </c>
      <c r="B628" s="79" t="s">
        <v>72</v>
      </c>
      <c r="C628" s="67">
        <v>70.765610599078343</v>
      </c>
      <c r="D628" s="16">
        <v>58.774377883064517</v>
      </c>
      <c r="E628" s="68"/>
      <c r="F628" s="17">
        <v>0</v>
      </c>
      <c r="G628" s="17">
        <v>0</v>
      </c>
      <c r="H628" s="17">
        <v>0</v>
      </c>
      <c r="I628" s="17">
        <v>0</v>
      </c>
      <c r="J628" s="17">
        <v>0</v>
      </c>
      <c r="K628" s="17">
        <v>0</v>
      </c>
      <c r="L628" s="17">
        <v>0</v>
      </c>
      <c r="M628" s="17">
        <v>58.774377883064517</v>
      </c>
      <c r="N628" s="17">
        <v>0</v>
      </c>
      <c r="O628" s="17">
        <v>0</v>
      </c>
      <c r="P628" s="17">
        <v>0</v>
      </c>
      <c r="Q628" s="17">
        <v>0</v>
      </c>
      <c r="R628" s="17">
        <v>0</v>
      </c>
      <c r="S628" s="17">
        <v>0</v>
      </c>
      <c r="T628" s="17">
        <v>0</v>
      </c>
      <c r="U628" s="17">
        <v>0</v>
      </c>
      <c r="V628" s="17">
        <v>0</v>
      </c>
      <c r="W628" s="17">
        <v>0</v>
      </c>
      <c r="X628" s="17">
        <v>0</v>
      </c>
      <c r="Y628" s="17">
        <v>0</v>
      </c>
      <c r="Z628" s="17">
        <v>0</v>
      </c>
      <c r="AA628" s="17">
        <v>0</v>
      </c>
      <c r="AB628" s="17">
        <v>0</v>
      </c>
      <c r="AC628" s="17">
        <v>0</v>
      </c>
      <c r="AD628" s="17">
        <v>0</v>
      </c>
      <c r="AE628" s="17">
        <v>0</v>
      </c>
      <c r="AF628" s="17">
        <v>0</v>
      </c>
      <c r="AG628" s="17">
        <v>0</v>
      </c>
      <c r="AH628" s="17">
        <v>0</v>
      </c>
      <c r="AI628" s="17">
        <v>0</v>
      </c>
    </row>
    <row r="629" spans="1:41" customFormat="1" hidden="1" outlineLevel="2" x14ac:dyDescent="0.35">
      <c r="A629" s="18" t="s">
        <v>750</v>
      </c>
      <c r="B629" s="79" t="s">
        <v>73</v>
      </c>
      <c r="C629" s="67">
        <v>0</v>
      </c>
      <c r="D629" s="16">
        <v>0</v>
      </c>
      <c r="E629" s="68"/>
      <c r="F629" s="17">
        <v>0</v>
      </c>
      <c r="G629" s="17">
        <v>0</v>
      </c>
      <c r="H629" s="17">
        <v>0</v>
      </c>
      <c r="I629" s="17">
        <v>0</v>
      </c>
      <c r="J629" s="17">
        <v>0</v>
      </c>
      <c r="K629" s="17">
        <v>0</v>
      </c>
      <c r="L629" s="17">
        <v>0</v>
      </c>
      <c r="M629" s="17">
        <v>0</v>
      </c>
      <c r="N629" s="17">
        <v>0</v>
      </c>
      <c r="O629" s="17">
        <v>0</v>
      </c>
      <c r="P629" s="17">
        <v>0</v>
      </c>
      <c r="Q629" s="17">
        <v>0</v>
      </c>
      <c r="R629" s="17">
        <v>0</v>
      </c>
      <c r="S629" s="17">
        <v>0</v>
      </c>
      <c r="T629" s="17">
        <v>0</v>
      </c>
      <c r="U629" s="17">
        <v>0</v>
      </c>
      <c r="V629" s="17">
        <v>0</v>
      </c>
      <c r="W629" s="17">
        <v>0</v>
      </c>
      <c r="X629" s="17">
        <v>0</v>
      </c>
      <c r="Y629" s="17">
        <v>0</v>
      </c>
      <c r="Z629" s="17">
        <v>0</v>
      </c>
      <c r="AA629" s="17">
        <v>0</v>
      </c>
      <c r="AB629" s="17">
        <v>0</v>
      </c>
      <c r="AC629" s="17">
        <v>0</v>
      </c>
      <c r="AD629" s="17">
        <v>0</v>
      </c>
      <c r="AE629" s="17">
        <v>0</v>
      </c>
      <c r="AF629" s="17">
        <v>0</v>
      </c>
      <c r="AG629" s="17">
        <v>0</v>
      </c>
      <c r="AH629" s="17">
        <v>0</v>
      </c>
      <c r="AI629" s="17">
        <v>0</v>
      </c>
    </row>
    <row r="630" spans="1:41" customFormat="1" hidden="1" outlineLevel="2" x14ac:dyDescent="0.35">
      <c r="A630" s="18" t="s">
        <v>751</v>
      </c>
      <c r="B630" s="79" t="s">
        <v>74</v>
      </c>
      <c r="C630" s="67">
        <v>36.100227272727274</v>
      </c>
      <c r="D630" s="16">
        <v>29.983043761363639</v>
      </c>
      <c r="E630" s="68"/>
      <c r="F630" s="17">
        <v>0</v>
      </c>
      <c r="G630" s="17">
        <v>0</v>
      </c>
      <c r="H630" s="17">
        <v>0</v>
      </c>
      <c r="I630" s="17">
        <v>0</v>
      </c>
      <c r="J630" s="17">
        <v>0</v>
      </c>
      <c r="K630" s="17">
        <v>0</v>
      </c>
      <c r="L630" s="17">
        <v>29.983043761363639</v>
      </c>
      <c r="M630" s="17">
        <v>0</v>
      </c>
      <c r="N630" s="17">
        <v>0</v>
      </c>
      <c r="O630" s="17">
        <v>0</v>
      </c>
      <c r="P630" s="17">
        <v>0</v>
      </c>
      <c r="Q630" s="17">
        <v>0</v>
      </c>
      <c r="R630" s="17">
        <v>0</v>
      </c>
      <c r="S630" s="17">
        <v>0</v>
      </c>
      <c r="T630" s="17">
        <v>0</v>
      </c>
      <c r="U630" s="17">
        <v>0</v>
      </c>
      <c r="V630" s="17">
        <v>0</v>
      </c>
      <c r="W630" s="17">
        <v>0</v>
      </c>
      <c r="X630" s="17">
        <v>0</v>
      </c>
      <c r="Y630" s="17">
        <v>0</v>
      </c>
      <c r="Z630" s="17">
        <v>0</v>
      </c>
      <c r="AA630" s="17">
        <v>0</v>
      </c>
      <c r="AB630" s="17">
        <v>0</v>
      </c>
      <c r="AC630" s="17">
        <v>0</v>
      </c>
      <c r="AD630" s="17">
        <v>0</v>
      </c>
      <c r="AE630" s="17">
        <v>0</v>
      </c>
      <c r="AF630" s="17">
        <v>0</v>
      </c>
      <c r="AG630" s="17">
        <v>0</v>
      </c>
      <c r="AH630" s="17">
        <v>0</v>
      </c>
      <c r="AI630" s="17">
        <v>0</v>
      </c>
    </row>
    <row r="631" spans="1:41" customFormat="1" hidden="1" outlineLevel="2" x14ac:dyDescent="0.35">
      <c r="A631" s="18" t="s">
        <v>752</v>
      </c>
      <c r="B631" s="79" t="s">
        <v>75</v>
      </c>
      <c r="C631" s="67">
        <v>149.75408671973187</v>
      </c>
      <c r="D631" s="16">
        <v>124.37825672507331</v>
      </c>
      <c r="E631" s="68"/>
      <c r="F631" s="17">
        <v>0</v>
      </c>
      <c r="G631" s="17">
        <v>0</v>
      </c>
      <c r="H631" s="17">
        <v>0</v>
      </c>
      <c r="I631" s="17">
        <v>0</v>
      </c>
      <c r="J631" s="17">
        <v>0</v>
      </c>
      <c r="K631" s="17">
        <v>0</v>
      </c>
      <c r="L631" s="17">
        <v>124.37825672507331</v>
      </c>
      <c r="M631" s="17">
        <v>0</v>
      </c>
      <c r="N631" s="17">
        <v>0</v>
      </c>
      <c r="O631" s="17">
        <v>0</v>
      </c>
      <c r="P631" s="17">
        <v>0</v>
      </c>
      <c r="Q631" s="17">
        <v>0</v>
      </c>
      <c r="R631" s="17">
        <v>0</v>
      </c>
      <c r="S631" s="17">
        <v>0</v>
      </c>
      <c r="T631" s="17">
        <v>0</v>
      </c>
      <c r="U631" s="17">
        <v>0</v>
      </c>
      <c r="V631" s="17">
        <v>0</v>
      </c>
      <c r="W631" s="17">
        <v>0</v>
      </c>
      <c r="X631" s="17">
        <v>0</v>
      </c>
      <c r="Y631" s="17">
        <v>0</v>
      </c>
      <c r="Z631" s="17">
        <v>0</v>
      </c>
      <c r="AA631" s="17">
        <v>0</v>
      </c>
      <c r="AB631" s="17">
        <v>0</v>
      </c>
      <c r="AC631" s="17">
        <v>0</v>
      </c>
      <c r="AD631" s="17">
        <v>0</v>
      </c>
      <c r="AE631" s="17">
        <v>0</v>
      </c>
      <c r="AF631" s="17">
        <v>0</v>
      </c>
      <c r="AG631" s="17">
        <v>0</v>
      </c>
      <c r="AH631" s="17">
        <v>0</v>
      </c>
      <c r="AI631" s="17">
        <v>0</v>
      </c>
    </row>
    <row r="632" spans="1:41" customFormat="1" hidden="1" outlineLevel="2" x14ac:dyDescent="0.35">
      <c r="A632" s="18" t="s">
        <v>753</v>
      </c>
      <c r="B632" s="79" t="s">
        <v>76</v>
      </c>
      <c r="C632" s="67">
        <v>92.92715699622957</v>
      </c>
      <c r="D632" s="16">
        <v>77.180650243218466</v>
      </c>
      <c r="E632" s="68"/>
      <c r="F632" s="17">
        <v>0</v>
      </c>
      <c r="G632" s="17">
        <v>0</v>
      </c>
      <c r="H632" s="17">
        <v>0</v>
      </c>
      <c r="I632" s="17">
        <v>77.180650243218466</v>
      </c>
      <c r="J632" s="17">
        <v>0</v>
      </c>
      <c r="K632" s="17">
        <v>0</v>
      </c>
      <c r="L632" s="17">
        <v>0</v>
      </c>
      <c r="M632" s="17">
        <v>0</v>
      </c>
      <c r="N632" s="17">
        <v>0</v>
      </c>
      <c r="O632" s="17">
        <v>0</v>
      </c>
      <c r="P632" s="17">
        <v>0</v>
      </c>
      <c r="Q632" s="17">
        <v>0</v>
      </c>
      <c r="R632" s="17">
        <v>0</v>
      </c>
      <c r="S632" s="17">
        <v>0</v>
      </c>
      <c r="T632" s="17">
        <v>0</v>
      </c>
      <c r="U632" s="17">
        <v>0</v>
      </c>
      <c r="V632" s="17">
        <v>0</v>
      </c>
      <c r="W632" s="17">
        <v>0</v>
      </c>
      <c r="X632" s="17">
        <v>0</v>
      </c>
      <c r="Y632" s="17">
        <v>0</v>
      </c>
      <c r="Z632" s="17">
        <v>0</v>
      </c>
      <c r="AA632" s="17">
        <v>0</v>
      </c>
      <c r="AB632" s="17">
        <v>0</v>
      </c>
      <c r="AC632" s="17">
        <v>0</v>
      </c>
      <c r="AD632" s="17">
        <v>0</v>
      </c>
      <c r="AE632" s="17">
        <v>0</v>
      </c>
      <c r="AF632" s="17">
        <v>0</v>
      </c>
      <c r="AG632" s="17">
        <v>0</v>
      </c>
      <c r="AH632" s="17">
        <v>0</v>
      </c>
      <c r="AI632" s="17">
        <v>0</v>
      </c>
    </row>
    <row r="633" spans="1:41" customFormat="1" hidden="1" outlineLevel="2" x14ac:dyDescent="0.35">
      <c r="A633" s="18" t="s">
        <v>754</v>
      </c>
      <c r="B633" s="79" t="s">
        <v>77</v>
      </c>
      <c r="C633" s="67">
        <v>0</v>
      </c>
      <c r="D633" s="16">
        <v>0</v>
      </c>
      <c r="E633" s="68"/>
      <c r="F633" s="17">
        <v>0</v>
      </c>
      <c r="G633" s="17">
        <v>0</v>
      </c>
      <c r="H633" s="17">
        <v>0</v>
      </c>
      <c r="I633" s="17">
        <v>0</v>
      </c>
      <c r="J633" s="17">
        <v>0</v>
      </c>
      <c r="K633" s="17">
        <v>0</v>
      </c>
      <c r="L633" s="17">
        <v>0</v>
      </c>
      <c r="M633" s="17">
        <v>0</v>
      </c>
      <c r="N633" s="17">
        <v>0</v>
      </c>
      <c r="O633" s="17">
        <v>0</v>
      </c>
      <c r="P633" s="17">
        <v>0</v>
      </c>
      <c r="Q633" s="17">
        <v>0</v>
      </c>
      <c r="R633" s="17">
        <v>0</v>
      </c>
      <c r="S633" s="17">
        <v>0</v>
      </c>
      <c r="T633" s="17">
        <v>0</v>
      </c>
      <c r="U633" s="17">
        <v>0</v>
      </c>
      <c r="V633" s="17">
        <v>0</v>
      </c>
      <c r="W633" s="17">
        <v>0</v>
      </c>
      <c r="X633" s="17">
        <v>0</v>
      </c>
      <c r="Y633" s="17">
        <v>0</v>
      </c>
      <c r="Z633" s="17">
        <v>0</v>
      </c>
      <c r="AA633" s="17">
        <v>0</v>
      </c>
      <c r="AB633" s="17">
        <v>0</v>
      </c>
      <c r="AC633" s="17">
        <v>0</v>
      </c>
      <c r="AD633" s="17">
        <v>0</v>
      </c>
      <c r="AE633" s="17">
        <v>0</v>
      </c>
      <c r="AF633" s="17">
        <v>0</v>
      </c>
      <c r="AG633" s="17">
        <v>0</v>
      </c>
      <c r="AH633" s="17">
        <v>0</v>
      </c>
      <c r="AI633" s="17">
        <v>0</v>
      </c>
    </row>
    <row r="634" spans="1:41" customFormat="1" hidden="1" outlineLevel="2" x14ac:dyDescent="0.35">
      <c r="A634" s="18" t="s">
        <v>755</v>
      </c>
      <c r="B634" s="79" t="s">
        <v>78</v>
      </c>
      <c r="C634" s="67">
        <v>0</v>
      </c>
      <c r="D634" s="16">
        <v>0</v>
      </c>
      <c r="E634" s="68"/>
      <c r="F634" s="17">
        <v>0</v>
      </c>
      <c r="G634" s="17">
        <v>0</v>
      </c>
      <c r="H634" s="17">
        <v>0</v>
      </c>
      <c r="I634" s="17">
        <v>0</v>
      </c>
      <c r="J634" s="17">
        <v>0</v>
      </c>
      <c r="K634" s="17">
        <v>0</v>
      </c>
      <c r="L634" s="17">
        <v>0</v>
      </c>
      <c r="M634" s="17">
        <v>0</v>
      </c>
      <c r="N634" s="17">
        <v>0</v>
      </c>
      <c r="O634" s="17">
        <v>0</v>
      </c>
      <c r="P634" s="17">
        <v>0</v>
      </c>
      <c r="Q634" s="17">
        <v>0</v>
      </c>
      <c r="R634" s="17">
        <v>0</v>
      </c>
      <c r="S634" s="17">
        <v>0</v>
      </c>
      <c r="T634" s="17">
        <v>0</v>
      </c>
      <c r="U634" s="17">
        <v>0</v>
      </c>
      <c r="V634" s="17">
        <v>0</v>
      </c>
      <c r="W634" s="17">
        <v>0</v>
      </c>
      <c r="X634" s="17">
        <v>0</v>
      </c>
      <c r="Y634" s="17">
        <v>0</v>
      </c>
      <c r="Z634" s="17">
        <v>0</v>
      </c>
      <c r="AA634" s="17">
        <v>0</v>
      </c>
      <c r="AB634" s="17">
        <v>0</v>
      </c>
      <c r="AC634" s="17">
        <v>0</v>
      </c>
      <c r="AD634" s="17">
        <v>0</v>
      </c>
      <c r="AE634" s="17">
        <v>0</v>
      </c>
      <c r="AF634" s="17">
        <v>0</v>
      </c>
      <c r="AG634" s="17">
        <v>0</v>
      </c>
      <c r="AH634" s="17">
        <v>0</v>
      </c>
      <c r="AI634" s="17">
        <v>0</v>
      </c>
    </row>
    <row r="635" spans="1:41" hidden="1" outlineLevel="2" x14ac:dyDescent="0.35">
      <c r="A635" s="18" t="s">
        <v>756</v>
      </c>
      <c r="B635" s="79" t="s">
        <v>79</v>
      </c>
      <c r="C635" s="67">
        <v>56.826929723502303</v>
      </c>
      <c r="D635" s="16">
        <v>47.197606481854841</v>
      </c>
      <c r="E635" s="68"/>
      <c r="F635" s="17">
        <v>0</v>
      </c>
      <c r="G635" s="17">
        <v>0</v>
      </c>
      <c r="H635" s="17">
        <v>0</v>
      </c>
      <c r="I635" s="17">
        <v>0</v>
      </c>
      <c r="J635" s="17">
        <v>0</v>
      </c>
      <c r="K635" s="17">
        <v>0</v>
      </c>
      <c r="L635" s="17">
        <v>0</v>
      </c>
      <c r="M635" s="17">
        <v>47.197606481854841</v>
      </c>
      <c r="N635" s="17">
        <v>0</v>
      </c>
      <c r="O635" s="17">
        <v>0</v>
      </c>
      <c r="P635" s="17">
        <v>0</v>
      </c>
      <c r="Q635" s="17">
        <v>0</v>
      </c>
      <c r="R635" s="17">
        <v>0</v>
      </c>
      <c r="S635" s="17">
        <v>0</v>
      </c>
      <c r="T635" s="17">
        <v>0</v>
      </c>
      <c r="U635" s="17">
        <v>0</v>
      </c>
      <c r="V635" s="17">
        <v>0</v>
      </c>
      <c r="W635" s="17">
        <v>0</v>
      </c>
      <c r="X635" s="17">
        <v>0</v>
      </c>
      <c r="Y635" s="17">
        <v>0</v>
      </c>
      <c r="Z635" s="17">
        <v>0</v>
      </c>
      <c r="AA635" s="17">
        <v>0</v>
      </c>
      <c r="AB635" s="17">
        <v>0</v>
      </c>
      <c r="AC635" s="17">
        <v>0</v>
      </c>
      <c r="AD635" s="17">
        <v>0</v>
      </c>
      <c r="AE635" s="17">
        <v>0</v>
      </c>
      <c r="AF635" s="17">
        <v>0</v>
      </c>
      <c r="AG635" s="17">
        <v>0</v>
      </c>
      <c r="AH635" s="17">
        <v>0</v>
      </c>
      <c r="AI635" s="17">
        <v>0</v>
      </c>
    </row>
    <row r="636" spans="1:41" hidden="1" outlineLevel="2" x14ac:dyDescent="0.35">
      <c r="A636" s="18" t="s">
        <v>757</v>
      </c>
      <c r="B636" s="79" t="s">
        <v>80</v>
      </c>
      <c r="C636" s="67">
        <v>0</v>
      </c>
      <c r="D636" s="16">
        <v>0</v>
      </c>
      <c r="E636" s="68"/>
      <c r="F636" s="17">
        <v>0</v>
      </c>
      <c r="G636" s="17">
        <v>0</v>
      </c>
      <c r="H636" s="17">
        <v>0</v>
      </c>
      <c r="I636" s="17">
        <v>0</v>
      </c>
      <c r="J636" s="17">
        <v>0</v>
      </c>
      <c r="K636" s="17">
        <v>0</v>
      </c>
      <c r="L636" s="17">
        <v>0</v>
      </c>
      <c r="M636" s="17">
        <v>0</v>
      </c>
      <c r="N636" s="17">
        <v>0</v>
      </c>
      <c r="O636" s="17">
        <v>0</v>
      </c>
      <c r="P636" s="17">
        <v>0</v>
      </c>
      <c r="Q636" s="17">
        <v>0</v>
      </c>
      <c r="R636" s="17">
        <v>0</v>
      </c>
      <c r="S636" s="17">
        <v>0</v>
      </c>
      <c r="T636" s="17">
        <v>0</v>
      </c>
      <c r="U636" s="17">
        <v>0</v>
      </c>
      <c r="V636" s="17">
        <v>0</v>
      </c>
      <c r="W636" s="17">
        <v>0</v>
      </c>
      <c r="X636" s="17">
        <v>0</v>
      </c>
      <c r="Y636" s="17">
        <v>0</v>
      </c>
      <c r="Z636" s="17">
        <v>0</v>
      </c>
      <c r="AA636" s="17">
        <v>0</v>
      </c>
      <c r="AB636" s="17">
        <v>0</v>
      </c>
      <c r="AC636" s="17">
        <v>0</v>
      </c>
      <c r="AD636" s="17">
        <v>0</v>
      </c>
      <c r="AE636" s="17">
        <v>0</v>
      </c>
      <c r="AF636" s="17">
        <v>0</v>
      </c>
      <c r="AG636" s="17">
        <v>0</v>
      </c>
      <c r="AH636" s="17">
        <v>0</v>
      </c>
      <c r="AI636" s="17">
        <v>0</v>
      </c>
    </row>
    <row r="637" spans="1:41" hidden="1" outlineLevel="2" x14ac:dyDescent="0.35">
      <c r="A637" s="18" t="s">
        <v>758</v>
      </c>
      <c r="B637" s="79" t="s">
        <v>81</v>
      </c>
      <c r="C637" s="67">
        <v>0</v>
      </c>
      <c r="D637" s="16">
        <v>0</v>
      </c>
      <c r="E637" s="68"/>
      <c r="F637" s="17">
        <v>0</v>
      </c>
      <c r="G637" s="17">
        <v>0</v>
      </c>
      <c r="H637" s="17">
        <v>0</v>
      </c>
      <c r="I637" s="17">
        <v>0</v>
      </c>
      <c r="J637" s="17">
        <v>0</v>
      </c>
      <c r="K637" s="17">
        <v>0</v>
      </c>
      <c r="L637" s="17">
        <v>0</v>
      </c>
      <c r="M637" s="17">
        <v>0</v>
      </c>
      <c r="N637" s="17">
        <v>0</v>
      </c>
      <c r="O637" s="17">
        <v>0</v>
      </c>
      <c r="P637" s="17">
        <v>0</v>
      </c>
      <c r="Q637" s="17">
        <v>0</v>
      </c>
      <c r="R637" s="17">
        <v>0</v>
      </c>
      <c r="S637" s="17">
        <v>0</v>
      </c>
      <c r="T637" s="17">
        <v>0</v>
      </c>
      <c r="U637" s="17">
        <v>0</v>
      </c>
      <c r="V637" s="17">
        <v>0</v>
      </c>
      <c r="W637" s="17">
        <v>0</v>
      </c>
      <c r="X637" s="17">
        <v>0</v>
      </c>
      <c r="Y637" s="17">
        <v>0</v>
      </c>
      <c r="Z637" s="17">
        <v>0</v>
      </c>
      <c r="AA637" s="17">
        <v>0</v>
      </c>
      <c r="AB637" s="17">
        <v>0</v>
      </c>
      <c r="AC637" s="17">
        <v>0</v>
      </c>
      <c r="AD637" s="17">
        <v>0</v>
      </c>
      <c r="AE637" s="17">
        <v>0</v>
      </c>
      <c r="AF637" s="17">
        <v>0</v>
      </c>
      <c r="AG637" s="17">
        <v>0</v>
      </c>
      <c r="AH637" s="17">
        <v>0</v>
      </c>
      <c r="AI637" s="17">
        <v>0</v>
      </c>
    </row>
    <row r="638" spans="1:41" s="46" customFormat="1" ht="12.75" hidden="1" customHeight="1" outlineLevel="1" collapsed="1" x14ac:dyDescent="0.35">
      <c r="A638" s="18" t="s">
        <v>150</v>
      </c>
      <c r="B638" s="19" t="s">
        <v>126</v>
      </c>
      <c r="C638" s="80">
        <v>1637.8198017036727</v>
      </c>
      <c r="D638" s="20">
        <v>137564.30945432847</v>
      </c>
      <c r="E638" s="58"/>
      <c r="F638" s="20">
        <v>0</v>
      </c>
      <c r="G638" s="20">
        <v>0</v>
      </c>
      <c r="H638" s="20">
        <v>4185.2954762903228</v>
      </c>
      <c r="I638" s="20">
        <v>41381.79951927346</v>
      </c>
      <c r="J638" s="20">
        <v>5873.5414097903231</v>
      </c>
      <c r="K638" s="20">
        <v>0</v>
      </c>
      <c r="L638" s="20">
        <v>17971.657004091277</v>
      </c>
      <c r="M638" s="20">
        <v>13373.182811512099</v>
      </c>
      <c r="N638" s="20">
        <v>0</v>
      </c>
      <c r="O638" s="20">
        <v>0</v>
      </c>
      <c r="P638" s="20">
        <v>0</v>
      </c>
      <c r="Q638" s="20">
        <v>0</v>
      </c>
      <c r="R638" s="20">
        <v>0</v>
      </c>
      <c r="S638" s="20">
        <v>0</v>
      </c>
      <c r="T638" s="20">
        <v>0</v>
      </c>
      <c r="U638" s="20">
        <v>1395.0984920967744</v>
      </c>
      <c r="V638" s="20">
        <v>0</v>
      </c>
      <c r="W638" s="20">
        <v>2092.6477381451614</v>
      </c>
      <c r="X638" s="20">
        <v>25645.543501564516</v>
      </c>
      <c r="Y638" s="20">
        <v>25645.543501564516</v>
      </c>
      <c r="Z638" s="20">
        <v>0</v>
      </c>
      <c r="AA638" s="20">
        <v>0</v>
      </c>
      <c r="AB638" s="20">
        <v>0</v>
      </c>
      <c r="AC638" s="20">
        <v>0</v>
      </c>
      <c r="AD638" s="20">
        <v>0</v>
      </c>
      <c r="AE638" s="20">
        <v>0</v>
      </c>
      <c r="AF638" s="20">
        <v>0</v>
      </c>
      <c r="AG638" s="20">
        <v>0</v>
      </c>
      <c r="AH638" s="20">
        <v>0</v>
      </c>
      <c r="AI638" s="20">
        <v>0</v>
      </c>
      <c r="AJ638"/>
      <c r="AK638"/>
      <c r="AL638"/>
      <c r="AM638"/>
      <c r="AN638"/>
      <c r="AO638"/>
    </row>
    <row r="639" spans="1:41" s="46" customFormat="1" ht="10.5" hidden="1" customHeight="1" outlineLevel="2" x14ac:dyDescent="0.35">
      <c r="A639" s="18" t="s">
        <v>759</v>
      </c>
      <c r="B639" s="79" t="s">
        <v>52</v>
      </c>
      <c r="C639" s="67">
        <v>16.60983102918587</v>
      </c>
      <c r="D639" s="16">
        <v>1395.0984920967744</v>
      </c>
      <c r="E639" s="68"/>
      <c r="F639" s="17">
        <v>0</v>
      </c>
      <c r="G639" s="17">
        <v>0</v>
      </c>
      <c r="H639" s="17">
        <v>0</v>
      </c>
      <c r="I639" s="17">
        <v>0</v>
      </c>
      <c r="J639" s="17">
        <v>0</v>
      </c>
      <c r="K639" s="17">
        <v>0</v>
      </c>
      <c r="L639" s="17">
        <v>0</v>
      </c>
      <c r="M639" s="17">
        <v>0</v>
      </c>
      <c r="N639" s="17">
        <v>0</v>
      </c>
      <c r="O639" s="17">
        <v>0</v>
      </c>
      <c r="P639" s="17">
        <v>0</v>
      </c>
      <c r="Q639" s="17">
        <v>0</v>
      </c>
      <c r="R639" s="17">
        <v>0</v>
      </c>
      <c r="S639" s="17">
        <v>0</v>
      </c>
      <c r="T639" s="17">
        <v>0</v>
      </c>
      <c r="U639" s="17">
        <v>1395.0984920967744</v>
      </c>
      <c r="V639" s="17">
        <v>0</v>
      </c>
      <c r="W639" s="17">
        <v>0</v>
      </c>
      <c r="X639" s="17">
        <v>0</v>
      </c>
      <c r="Y639" s="17">
        <v>0</v>
      </c>
      <c r="Z639" s="17">
        <v>0</v>
      </c>
      <c r="AA639" s="17">
        <v>0</v>
      </c>
      <c r="AB639" s="17">
        <v>0</v>
      </c>
      <c r="AC639" s="17">
        <v>0</v>
      </c>
      <c r="AD639" s="17">
        <v>0</v>
      </c>
      <c r="AE639" s="17">
        <v>0</v>
      </c>
      <c r="AF639" s="17">
        <v>0</v>
      </c>
      <c r="AG639" s="17">
        <v>0</v>
      </c>
      <c r="AH639" s="17">
        <v>0</v>
      </c>
      <c r="AI639" s="17">
        <v>0</v>
      </c>
      <c r="AJ639"/>
      <c r="AK639"/>
      <c r="AL639"/>
      <c r="AM639"/>
      <c r="AN639"/>
      <c r="AO639"/>
    </row>
    <row r="640" spans="1:41" hidden="1" outlineLevel="2" x14ac:dyDescent="0.35">
      <c r="A640" s="18" t="s">
        <v>760</v>
      </c>
      <c r="B640" s="79" t="s">
        <v>53</v>
      </c>
      <c r="C640" s="67">
        <v>0</v>
      </c>
      <c r="D640" s="16">
        <v>0</v>
      </c>
      <c r="E640" s="68"/>
      <c r="F640" s="17">
        <v>0</v>
      </c>
      <c r="G640" s="17">
        <v>0</v>
      </c>
      <c r="H640" s="17">
        <v>0</v>
      </c>
      <c r="I640" s="17">
        <v>0</v>
      </c>
      <c r="J640" s="17">
        <v>0</v>
      </c>
      <c r="K640" s="17">
        <v>0</v>
      </c>
      <c r="L640" s="17">
        <v>0</v>
      </c>
      <c r="M640" s="17">
        <v>0</v>
      </c>
      <c r="N640" s="17">
        <v>0</v>
      </c>
      <c r="O640" s="17">
        <v>0</v>
      </c>
      <c r="P640" s="17">
        <v>0</v>
      </c>
      <c r="Q640" s="17">
        <v>0</v>
      </c>
      <c r="R640" s="17">
        <v>0</v>
      </c>
      <c r="S640" s="17">
        <v>0</v>
      </c>
      <c r="T640" s="17">
        <v>0</v>
      </c>
      <c r="U640" s="17">
        <v>0</v>
      </c>
      <c r="V640" s="17">
        <v>0</v>
      </c>
      <c r="W640" s="17">
        <v>0</v>
      </c>
      <c r="X640" s="17">
        <v>0</v>
      </c>
      <c r="Y640" s="17">
        <v>0</v>
      </c>
      <c r="Z640" s="17">
        <v>0</v>
      </c>
      <c r="AA640" s="17">
        <v>0</v>
      </c>
      <c r="AB640" s="17">
        <v>0</v>
      </c>
      <c r="AC640" s="17">
        <v>0</v>
      </c>
      <c r="AD640" s="17">
        <v>0</v>
      </c>
      <c r="AE640" s="17">
        <v>0</v>
      </c>
      <c r="AF640" s="17">
        <v>0</v>
      </c>
      <c r="AG640" s="17">
        <v>0</v>
      </c>
      <c r="AH640" s="17">
        <v>0</v>
      </c>
      <c r="AI640" s="17">
        <v>0</v>
      </c>
    </row>
    <row r="641" spans="1:35" hidden="1" outlineLevel="2" x14ac:dyDescent="0.35">
      <c r="A641" s="18" t="s">
        <v>761</v>
      </c>
      <c r="B641" s="79" t="s">
        <v>54</v>
      </c>
      <c r="C641" s="67">
        <v>0</v>
      </c>
      <c r="D641" s="16">
        <v>0</v>
      </c>
      <c r="E641" s="68"/>
      <c r="F641" s="17">
        <v>0</v>
      </c>
      <c r="G641" s="17">
        <v>0</v>
      </c>
      <c r="H641" s="17">
        <v>0</v>
      </c>
      <c r="I641" s="17">
        <v>0</v>
      </c>
      <c r="J641" s="17">
        <v>0</v>
      </c>
      <c r="K641" s="17">
        <v>0</v>
      </c>
      <c r="L641" s="17">
        <v>0</v>
      </c>
      <c r="M641" s="17">
        <v>0</v>
      </c>
      <c r="N641" s="17">
        <v>0</v>
      </c>
      <c r="O641" s="17">
        <v>0</v>
      </c>
      <c r="P641" s="17">
        <v>0</v>
      </c>
      <c r="Q641" s="17">
        <v>0</v>
      </c>
      <c r="R641" s="17">
        <v>0</v>
      </c>
      <c r="S641" s="17">
        <v>0</v>
      </c>
      <c r="T641" s="17">
        <v>0</v>
      </c>
      <c r="U641" s="17">
        <v>0</v>
      </c>
      <c r="V641" s="17">
        <v>0</v>
      </c>
      <c r="W641" s="17">
        <v>0</v>
      </c>
      <c r="X641" s="17">
        <v>0</v>
      </c>
      <c r="Y641" s="17">
        <v>0</v>
      </c>
      <c r="Z641" s="17">
        <v>0</v>
      </c>
      <c r="AA641" s="17">
        <v>0</v>
      </c>
      <c r="AB641" s="17">
        <v>0</v>
      </c>
      <c r="AC641" s="17">
        <v>0</v>
      </c>
      <c r="AD641" s="17">
        <v>0</v>
      </c>
      <c r="AE641" s="17">
        <v>0</v>
      </c>
      <c r="AF641" s="17">
        <v>0</v>
      </c>
      <c r="AG641" s="17">
        <v>0</v>
      </c>
      <c r="AH641" s="17">
        <v>0</v>
      </c>
      <c r="AI641" s="17">
        <v>0</v>
      </c>
    </row>
    <row r="642" spans="1:35" hidden="1" outlineLevel="2" x14ac:dyDescent="0.35">
      <c r="A642" s="18" t="s">
        <v>762</v>
      </c>
      <c r="B642" s="79" t="s">
        <v>55</v>
      </c>
      <c r="C642" s="67">
        <v>0</v>
      </c>
      <c r="D642" s="16">
        <v>0</v>
      </c>
      <c r="E642" s="68"/>
      <c r="F642" s="17">
        <v>0</v>
      </c>
      <c r="G642" s="17">
        <v>0</v>
      </c>
      <c r="H642" s="17">
        <v>0</v>
      </c>
      <c r="I642" s="17">
        <v>0</v>
      </c>
      <c r="J642" s="17">
        <v>0</v>
      </c>
      <c r="K642" s="17">
        <v>0</v>
      </c>
      <c r="L642" s="17">
        <v>0</v>
      </c>
      <c r="M642" s="17">
        <v>0</v>
      </c>
      <c r="N642" s="17">
        <v>0</v>
      </c>
      <c r="O642" s="17">
        <v>0</v>
      </c>
      <c r="P642" s="17">
        <v>0</v>
      </c>
      <c r="Q642" s="17">
        <v>0</v>
      </c>
      <c r="R642" s="17">
        <v>0</v>
      </c>
      <c r="S642" s="17">
        <v>0</v>
      </c>
      <c r="T642" s="17">
        <v>0</v>
      </c>
      <c r="U642" s="17">
        <v>0</v>
      </c>
      <c r="V642" s="17">
        <v>0</v>
      </c>
      <c r="W642" s="17">
        <v>0</v>
      </c>
      <c r="X642" s="17">
        <v>0</v>
      </c>
      <c r="Y642" s="17">
        <v>0</v>
      </c>
      <c r="Z642" s="17">
        <v>0</v>
      </c>
      <c r="AA642" s="17">
        <v>0</v>
      </c>
      <c r="AB642" s="17">
        <v>0</v>
      </c>
      <c r="AC642" s="17">
        <v>0</v>
      </c>
      <c r="AD642" s="17">
        <v>0</v>
      </c>
      <c r="AE642" s="17">
        <v>0</v>
      </c>
      <c r="AF642" s="17">
        <v>0</v>
      </c>
      <c r="AG642" s="17">
        <v>0</v>
      </c>
      <c r="AH642" s="17">
        <v>0</v>
      </c>
      <c r="AI642" s="17">
        <v>0</v>
      </c>
    </row>
    <row r="643" spans="1:35" hidden="1" outlineLevel="2" x14ac:dyDescent="0.35">
      <c r="A643" s="18" t="s">
        <v>763</v>
      </c>
      <c r="B643" s="79" t="s">
        <v>56</v>
      </c>
      <c r="C643" s="67">
        <v>24.914746543778801</v>
      </c>
      <c r="D643" s="16">
        <v>2092.6477381451614</v>
      </c>
      <c r="E643" s="68"/>
      <c r="F643" s="17">
        <v>0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  <c r="N643" s="17">
        <v>0</v>
      </c>
      <c r="O643" s="17">
        <v>0</v>
      </c>
      <c r="P643" s="17">
        <v>0</v>
      </c>
      <c r="Q643" s="17">
        <v>0</v>
      </c>
      <c r="R643" s="17">
        <v>0</v>
      </c>
      <c r="S643" s="17">
        <v>0</v>
      </c>
      <c r="T643" s="17">
        <v>0</v>
      </c>
      <c r="U643" s="17">
        <v>0</v>
      </c>
      <c r="V643" s="17">
        <v>0</v>
      </c>
      <c r="W643" s="17">
        <v>2092.6477381451614</v>
      </c>
      <c r="X643" s="17">
        <v>0</v>
      </c>
      <c r="Y643" s="17">
        <v>0</v>
      </c>
      <c r="Z643" s="17">
        <v>0</v>
      </c>
      <c r="AA643" s="17">
        <v>0</v>
      </c>
      <c r="AB643" s="17">
        <v>0</v>
      </c>
      <c r="AC643" s="17">
        <v>0</v>
      </c>
      <c r="AD643" s="17">
        <v>0</v>
      </c>
      <c r="AE643" s="17">
        <v>0</v>
      </c>
      <c r="AF643" s="17">
        <v>0</v>
      </c>
      <c r="AG643" s="17">
        <v>0</v>
      </c>
      <c r="AH643" s="17">
        <v>0</v>
      </c>
      <c r="AI643" s="17">
        <v>0</v>
      </c>
    </row>
    <row r="644" spans="1:35" hidden="1" outlineLevel="2" x14ac:dyDescent="0.35">
      <c r="A644" s="18" t="s">
        <v>764</v>
      </c>
      <c r="B644" s="79" t="s">
        <v>57</v>
      </c>
      <c r="C644" s="67">
        <v>0</v>
      </c>
      <c r="D644" s="16">
        <v>0</v>
      </c>
      <c r="E644" s="68"/>
      <c r="F644" s="17">
        <v>0</v>
      </c>
      <c r="G644" s="17">
        <v>0</v>
      </c>
      <c r="H644" s="17">
        <v>0</v>
      </c>
      <c r="I644" s="17">
        <v>0</v>
      </c>
      <c r="J644" s="17">
        <v>0</v>
      </c>
      <c r="K644" s="17">
        <v>0</v>
      </c>
      <c r="L644" s="17">
        <v>0</v>
      </c>
      <c r="M644" s="17">
        <v>0</v>
      </c>
      <c r="N644" s="17">
        <v>0</v>
      </c>
      <c r="O644" s="17">
        <v>0</v>
      </c>
      <c r="P644" s="17">
        <v>0</v>
      </c>
      <c r="Q644" s="17">
        <v>0</v>
      </c>
      <c r="R644" s="17">
        <v>0</v>
      </c>
      <c r="S644" s="17">
        <v>0</v>
      </c>
      <c r="T644" s="17">
        <v>0</v>
      </c>
      <c r="U644" s="17">
        <v>0</v>
      </c>
      <c r="V644" s="17">
        <v>0</v>
      </c>
      <c r="W644" s="17">
        <v>0</v>
      </c>
      <c r="X644" s="17">
        <v>0</v>
      </c>
      <c r="Y644" s="17">
        <v>0</v>
      </c>
      <c r="Z644" s="17">
        <v>0</v>
      </c>
      <c r="AA644" s="17">
        <v>0</v>
      </c>
      <c r="AB644" s="17">
        <v>0</v>
      </c>
      <c r="AC644" s="17">
        <v>0</v>
      </c>
      <c r="AD644" s="17">
        <v>0</v>
      </c>
      <c r="AE644" s="17">
        <v>0</v>
      </c>
      <c r="AF644" s="17">
        <v>0</v>
      </c>
      <c r="AG644" s="17">
        <v>0</v>
      </c>
      <c r="AH644" s="17">
        <v>0</v>
      </c>
      <c r="AI644" s="17">
        <v>0</v>
      </c>
    </row>
    <row r="645" spans="1:35" hidden="1" outlineLevel="2" x14ac:dyDescent="0.35">
      <c r="A645" s="18" t="s">
        <v>765</v>
      </c>
      <c r="B645" s="79" t="s">
        <v>58</v>
      </c>
      <c r="C645" s="67">
        <v>0</v>
      </c>
      <c r="D645" s="16">
        <v>0</v>
      </c>
      <c r="E645" s="68"/>
      <c r="F645" s="17">
        <v>0</v>
      </c>
      <c r="G645" s="17">
        <v>0</v>
      </c>
      <c r="H645" s="17">
        <v>0</v>
      </c>
      <c r="I645" s="17">
        <v>0</v>
      </c>
      <c r="J645" s="17">
        <v>0</v>
      </c>
      <c r="K645" s="17">
        <v>0</v>
      </c>
      <c r="L645" s="17">
        <v>0</v>
      </c>
      <c r="M645" s="17">
        <v>0</v>
      </c>
      <c r="N645" s="17">
        <v>0</v>
      </c>
      <c r="O645" s="17">
        <v>0</v>
      </c>
      <c r="P645" s="17">
        <v>0</v>
      </c>
      <c r="Q645" s="17">
        <v>0</v>
      </c>
      <c r="R645" s="17">
        <v>0</v>
      </c>
      <c r="S645" s="17">
        <v>0</v>
      </c>
      <c r="T645" s="17">
        <v>0</v>
      </c>
      <c r="U645" s="17">
        <v>0</v>
      </c>
      <c r="V645" s="17">
        <v>0</v>
      </c>
      <c r="W645" s="17">
        <v>0</v>
      </c>
      <c r="X645" s="17">
        <v>0</v>
      </c>
      <c r="Y645" s="17">
        <v>0</v>
      </c>
      <c r="Z645" s="17">
        <v>0</v>
      </c>
      <c r="AA645" s="17">
        <v>0</v>
      </c>
      <c r="AB645" s="17">
        <v>0</v>
      </c>
      <c r="AC645" s="17">
        <v>0</v>
      </c>
      <c r="AD645" s="17">
        <v>0</v>
      </c>
      <c r="AE645" s="17">
        <v>0</v>
      </c>
      <c r="AF645" s="17">
        <v>0</v>
      </c>
      <c r="AG645" s="17">
        <v>0</v>
      </c>
      <c r="AH645" s="17">
        <v>0</v>
      </c>
      <c r="AI645" s="17">
        <v>0</v>
      </c>
    </row>
    <row r="646" spans="1:35" hidden="1" outlineLevel="2" x14ac:dyDescent="0.35">
      <c r="A646" s="18" t="s">
        <v>766</v>
      </c>
      <c r="B646" s="79" t="s">
        <v>59</v>
      </c>
      <c r="C646" s="67">
        <v>65.114746543778807</v>
      </c>
      <c r="D646" s="16">
        <v>5469.139605145162</v>
      </c>
      <c r="E646" s="68"/>
      <c r="F646" s="17">
        <v>0</v>
      </c>
      <c r="G646" s="17">
        <v>0</v>
      </c>
      <c r="H646" s="17">
        <v>0</v>
      </c>
      <c r="I646" s="17">
        <v>0</v>
      </c>
      <c r="J646" s="17">
        <v>0</v>
      </c>
      <c r="K646" s="17">
        <v>0</v>
      </c>
      <c r="L646" s="17">
        <v>0</v>
      </c>
      <c r="M646" s="17">
        <v>0</v>
      </c>
      <c r="N646" s="17">
        <v>0</v>
      </c>
      <c r="O646" s="17">
        <v>0</v>
      </c>
      <c r="P646" s="17">
        <v>0</v>
      </c>
      <c r="Q646" s="17">
        <v>0</v>
      </c>
      <c r="R646" s="17">
        <v>0</v>
      </c>
      <c r="S646" s="17">
        <v>0</v>
      </c>
      <c r="T646" s="17">
        <v>0</v>
      </c>
      <c r="U646" s="17">
        <v>0</v>
      </c>
      <c r="V646" s="17">
        <v>0</v>
      </c>
      <c r="W646" s="17">
        <v>0</v>
      </c>
      <c r="X646" s="17">
        <v>2734.569802572581</v>
      </c>
      <c r="Y646" s="17">
        <v>2734.569802572581</v>
      </c>
      <c r="Z646" s="17">
        <v>0</v>
      </c>
      <c r="AA646" s="17">
        <v>0</v>
      </c>
      <c r="AB646" s="17">
        <v>0</v>
      </c>
      <c r="AC646" s="17">
        <v>0</v>
      </c>
      <c r="AD646" s="17">
        <v>0</v>
      </c>
      <c r="AE646" s="17">
        <v>0</v>
      </c>
      <c r="AF646" s="17">
        <v>0</v>
      </c>
      <c r="AG646" s="17">
        <v>0</v>
      </c>
      <c r="AH646" s="17">
        <v>0</v>
      </c>
      <c r="AI646" s="17">
        <v>0</v>
      </c>
    </row>
    <row r="647" spans="1:35" hidden="1" outlineLevel="2" x14ac:dyDescent="0.35">
      <c r="A647" s="18" t="s">
        <v>767</v>
      </c>
      <c r="B647" s="79" t="s">
        <v>60</v>
      </c>
      <c r="C647" s="67">
        <v>0</v>
      </c>
      <c r="D647" s="16">
        <v>0</v>
      </c>
      <c r="E647" s="68"/>
      <c r="F647" s="17">
        <v>0</v>
      </c>
      <c r="G647" s="17">
        <v>0</v>
      </c>
      <c r="H647" s="17">
        <v>0</v>
      </c>
      <c r="I647" s="17">
        <v>0</v>
      </c>
      <c r="J647" s="17">
        <v>0</v>
      </c>
      <c r="K647" s="17">
        <v>0</v>
      </c>
      <c r="L647" s="17">
        <v>0</v>
      </c>
      <c r="M647" s="17">
        <v>0</v>
      </c>
      <c r="N647" s="17">
        <v>0</v>
      </c>
      <c r="O647" s="17">
        <v>0</v>
      </c>
      <c r="P647" s="17">
        <v>0</v>
      </c>
      <c r="Q647" s="17">
        <v>0</v>
      </c>
      <c r="R647" s="17">
        <v>0</v>
      </c>
      <c r="S647" s="17">
        <v>0</v>
      </c>
      <c r="T647" s="17">
        <v>0</v>
      </c>
      <c r="U647" s="17">
        <v>0</v>
      </c>
      <c r="V647" s="17">
        <v>0</v>
      </c>
      <c r="W647" s="17">
        <v>0</v>
      </c>
      <c r="X647" s="17">
        <v>0</v>
      </c>
      <c r="Y647" s="17">
        <v>0</v>
      </c>
      <c r="Z647" s="17">
        <v>0</v>
      </c>
      <c r="AA647" s="17">
        <v>0</v>
      </c>
      <c r="AB647" s="17">
        <v>0</v>
      </c>
      <c r="AC647" s="17">
        <v>0</v>
      </c>
      <c r="AD647" s="17">
        <v>0</v>
      </c>
      <c r="AE647" s="17">
        <v>0</v>
      </c>
      <c r="AF647" s="17">
        <v>0</v>
      </c>
      <c r="AG647" s="17">
        <v>0</v>
      </c>
      <c r="AH647" s="17">
        <v>0</v>
      </c>
      <c r="AI647" s="17">
        <v>0</v>
      </c>
    </row>
    <row r="648" spans="1:35" hidden="1" outlineLevel="2" x14ac:dyDescent="0.35">
      <c r="A648" s="18" t="s">
        <v>768</v>
      </c>
      <c r="B648" s="79" t="s">
        <v>61</v>
      </c>
      <c r="C648" s="67">
        <v>0</v>
      </c>
      <c r="D648" s="16">
        <v>0</v>
      </c>
      <c r="E648" s="68"/>
      <c r="F648" s="17">
        <v>0</v>
      </c>
      <c r="G648" s="17">
        <v>0</v>
      </c>
      <c r="H648" s="17">
        <v>0</v>
      </c>
      <c r="I648" s="17">
        <v>0</v>
      </c>
      <c r="J648" s="17">
        <v>0</v>
      </c>
      <c r="K648" s="17">
        <v>0</v>
      </c>
      <c r="L648" s="17">
        <v>0</v>
      </c>
      <c r="M648" s="17">
        <v>0</v>
      </c>
      <c r="N648" s="17">
        <v>0</v>
      </c>
      <c r="O648" s="17">
        <v>0</v>
      </c>
      <c r="P648" s="17">
        <v>0</v>
      </c>
      <c r="Q648" s="17">
        <v>0</v>
      </c>
      <c r="R648" s="17">
        <v>0</v>
      </c>
      <c r="S648" s="17">
        <v>0</v>
      </c>
      <c r="T648" s="17">
        <v>0</v>
      </c>
      <c r="U648" s="17">
        <v>0</v>
      </c>
      <c r="V648" s="17">
        <v>0</v>
      </c>
      <c r="W648" s="17">
        <v>0</v>
      </c>
      <c r="X648" s="17">
        <v>0</v>
      </c>
      <c r="Y648" s="17">
        <v>0</v>
      </c>
      <c r="Z648" s="17">
        <v>0</v>
      </c>
      <c r="AA648" s="17">
        <v>0</v>
      </c>
      <c r="AB648" s="17">
        <v>0</v>
      </c>
      <c r="AC648" s="17">
        <v>0</v>
      </c>
      <c r="AD648" s="17">
        <v>0</v>
      </c>
      <c r="AE648" s="17">
        <v>0</v>
      </c>
      <c r="AF648" s="17">
        <v>0</v>
      </c>
      <c r="AG648" s="17">
        <v>0</v>
      </c>
      <c r="AH648" s="17">
        <v>0</v>
      </c>
      <c r="AI648" s="17">
        <v>0</v>
      </c>
    </row>
    <row r="649" spans="1:35" hidden="1" outlineLevel="2" x14ac:dyDescent="0.35">
      <c r="A649" s="18" t="s">
        <v>769</v>
      </c>
      <c r="B649" s="79" t="s">
        <v>62</v>
      </c>
      <c r="C649" s="67">
        <v>0</v>
      </c>
      <c r="D649" s="16">
        <v>0</v>
      </c>
      <c r="E649" s="68"/>
      <c r="F649" s="17">
        <v>0</v>
      </c>
      <c r="G649" s="17">
        <v>0</v>
      </c>
      <c r="H649" s="17">
        <v>0</v>
      </c>
      <c r="I649" s="17">
        <v>0</v>
      </c>
      <c r="J649" s="17">
        <v>0</v>
      </c>
      <c r="K649" s="17">
        <v>0</v>
      </c>
      <c r="L649" s="17">
        <v>0</v>
      </c>
      <c r="M649" s="17">
        <v>0</v>
      </c>
      <c r="N649" s="17">
        <v>0</v>
      </c>
      <c r="O649" s="17">
        <v>0</v>
      </c>
      <c r="P649" s="17">
        <v>0</v>
      </c>
      <c r="Q649" s="17">
        <v>0</v>
      </c>
      <c r="R649" s="17">
        <v>0</v>
      </c>
      <c r="S649" s="17">
        <v>0</v>
      </c>
      <c r="T649" s="17">
        <v>0</v>
      </c>
      <c r="U649" s="17">
        <v>0</v>
      </c>
      <c r="V649" s="17">
        <v>0</v>
      </c>
      <c r="W649" s="17">
        <v>0</v>
      </c>
      <c r="X649" s="17">
        <v>0</v>
      </c>
      <c r="Y649" s="17">
        <v>0</v>
      </c>
      <c r="Z649" s="17">
        <v>0</v>
      </c>
      <c r="AA649" s="17">
        <v>0</v>
      </c>
      <c r="AB649" s="17">
        <v>0</v>
      </c>
      <c r="AC649" s="17">
        <v>0</v>
      </c>
      <c r="AD649" s="17">
        <v>0</v>
      </c>
      <c r="AE649" s="17">
        <v>0</v>
      </c>
      <c r="AF649" s="17">
        <v>0</v>
      </c>
      <c r="AG649" s="17">
        <v>0</v>
      </c>
      <c r="AH649" s="17">
        <v>0</v>
      </c>
      <c r="AI649" s="17">
        <v>0</v>
      </c>
    </row>
    <row r="650" spans="1:35" hidden="1" outlineLevel="2" x14ac:dyDescent="0.35">
      <c r="A650" s="18" t="s">
        <v>770</v>
      </c>
      <c r="B650" s="79" t="s">
        <v>63</v>
      </c>
      <c r="C650" s="67">
        <v>545.54915514592926</v>
      </c>
      <c r="D650" s="16">
        <v>45821.947397983873</v>
      </c>
      <c r="E650" s="68"/>
      <c r="F650" s="17">
        <v>0</v>
      </c>
      <c r="G650" s="17">
        <v>0</v>
      </c>
      <c r="H650" s="17">
        <v>0</v>
      </c>
      <c r="I650" s="17">
        <v>0</v>
      </c>
      <c r="J650" s="17">
        <v>0</v>
      </c>
      <c r="K650" s="17">
        <v>0</v>
      </c>
      <c r="L650" s="17">
        <v>0</v>
      </c>
      <c r="M650" s="17">
        <v>0</v>
      </c>
      <c r="N650" s="17">
        <v>0</v>
      </c>
      <c r="O650" s="17">
        <v>0</v>
      </c>
      <c r="P650" s="17">
        <v>0</v>
      </c>
      <c r="Q650" s="17">
        <v>0</v>
      </c>
      <c r="R650" s="17">
        <v>0</v>
      </c>
      <c r="S650" s="17">
        <v>0</v>
      </c>
      <c r="T650" s="17">
        <v>0</v>
      </c>
      <c r="U650" s="17">
        <v>0</v>
      </c>
      <c r="V650" s="17">
        <v>0</v>
      </c>
      <c r="W650" s="17">
        <v>0</v>
      </c>
      <c r="X650" s="17">
        <v>22910.973698991937</v>
      </c>
      <c r="Y650" s="17">
        <v>22910.973698991937</v>
      </c>
      <c r="Z650" s="17">
        <v>0</v>
      </c>
      <c r="AA650" s="17">
        <v>0</v>
      </c>
      <c r="AB650" s="17">
        <v>0</v>
      </c>
      <c r="AC650" s="17">
        <v>0</v>
      </c>
      <c r="AD650" s="17">
        <v>0</v>
      </c>
      <c r="AE650" s="17">
        <v>0</v>
      </c>
      <c r="AF650" s="17">
        <v>0</v>
      </c>
      <c r="AG650" s="17">
        <v>0</v>
      </c>
      <c r="AH650" s="17">
        <v>0</v>
      </c>
      <c r="AI650" s="17">
        <v>0</v>
      </c>
    </row>
    <row r="651" spans="1:35" customFormat="1" hidden="1" outlineLevel="2" x14ac:dyDescent="0.35">
      <c r="A651" s="18" t="s">
        <v>771</v>
      </c>
      <c r="B651" s="79" t="s">
        <v>64</v>
      </c>
      <c r="C651" s="67">
        <v>345.64477726574501</v>
      </c>
      <c r="D651" s="16">
        <v>29031.511923104841</v>
      </c>
      <c r="E651" s="68"/>
      <c r="F651" s="17">
        <v>0</v>
      </c>
      <c r="G651" s="17">
        <v>0</v>
      </c>
      <c r="H651" s="17">
        <v>0</v>
      </c>
      <c r="I651" s="17">
        <v>29031.511923104841</v>
      </c>
      <c r="J651" s="17">
        <v>0</v>
      </c>
      <c r="K651" s="17">
        <v>0</v>
      </c>
      <c r="L651" s="17">
        <v>0</v>
      </c>
      <c r="M651" s="17">
        <v>0</v>
      </c>
      <c r="N651" s="17">
        <v>0</v>
      </c>
      <c r="O651" s="17">
        <v>0</v>
      </c>
      <c r="P651" s="17">
        <v>0</v>
      </c>
      <c r="Q651" s="17">
        <v>0</v>
      </c>
      <c r="R651" s="17">
        <v>0</v>
      </c>
      <c r="S651" s="17">
        <v>0</v>
      </c>
      <c r="T651" s="17">
        <v>0</v>
      </c>
      <c r="U651" s="17">
        <v>0</v>
      </c>
      <c r="V651" s="17">
        <v>0</v>
      </c>
      <c r="W651" s="17">
        <v>0</v>
      </c>
      <c r="X651" s="17">
        <v>0</v>
      </c>
      <c r="Y651" s="17">
        <v>0</v>
      </c>
      <c r="Z651" s="17">
        <v>0</v>
      </c>
      <c r="AA651" s="17">
        <v>0</v>
      </c>
      <c r="AB651" s="17">
        <v>0</v>
      </c>
      <c r="AC651" s="17">
        <v>0</v>
      </c>
      <c r="AD651" s="17">
        <v>0</v>
      </c>
      <c r="AE651" s="17">
        <v>0</v>
      </c>
      <c r="AF651" s="17">
        <v>0</v>
      </c>
      <c r="AG651" s="17">
        <v>0</v>
      </c>
      <c r="AH651" s="17">
        <v>0</v>
      </c>
      <c r="AI651" s="17">
        <v>0</v>
      </c>
    </row>
    <row r="652" spans="1:35" customFormat="1" hidden="1" outlineLevel="2" x14ac:dyDescent="0.35">
      <c r="A652" s="18" t="s">
        <v>772</v>
      </c>
      <c r="B652" s="79" t="s">
        <v>65</v>
      </c>
      <c r="C652" s="67">
        <v>138.75</v>
      </c>
      <c r="D652" s="16">
        <v>11653.936481250001</v>
      </c>
      <c r="E652" s="68"/>
      <c r="F652" s="17">
        <v>0</v>
      </c>
      <c r="G652" s="17">
        <v>0</v>
      </c>
      <c r="H652" s="17">
        <v>0</v>
      </c>
      <c r="I652" s="17">
        <v>0</v>
      </c>
      <c r="J652" s="17">
        <v>0</v>
      </c>
      <c r="K652" s="17">
        <v>0</v>
      </c>
      <c r="L652" s="17">
        <v>5826.9682406250004</v>
      </c>
      <c r="M652" s="17">
        <v>5826.9682406250004</v>
      </c>
      <c r="N652" s="17">
        <v>0</v>
      </c>
      <c r="O652" s="17">
        <v>0</v>
      </c>
      <c r="P652" s="17">
        <v>0</v>
      </c>
      <c r="Q652" s="17">
        <v>0</v>
      </c>
      <c r="R652" s="17">
        <v>0</v>
      </c>
      <c r="S652" s="17">
        <v>0</v>
      </c>
      <c r="T652" s="17">
        <v>0</v>
      </c>
      <c r="U652" s="17">
        <v>0</v>
      </c>
      <c r="V652" s="17">
        <v>0</v>
      </c>
      <c r="W652" s="17">
        <v>0</v>
      </c>
      <c r="X652" s="17">
        <v>0</v>
      </c>
      <c r="Y652" s="17">
        <v>0</v>
      </c>
      <c r="Z652" s="17">
        <v>0</v>
      </c>
      <c r="AA652" s="17">
        <v>0</v>
      </c>
      <c r="AB652" s="17">
        <v>0</v>
      </c>
      <c r="AC652" s="17">
        <v>0</v>
      </c>
      <c r="AD652" s="17">
        <v>0</v>
      </c>
      <c r="AE652" s="17">
        <v>0</v>
      </c>
      <c r="AF652" s="17">
        <v>0</v>
      </c>
      <c r="AG652" s="17">
        <v>0</v>
      </c>
      <c r="AH652" s="17">
        <v>0</v>
      </c>
      <c r="AI652" s="17">
        <v>0</v>
      </c>
    </row>
    <row r="653" spans="1:35" customFormat="1" hidden="1" outlineLevel="2" x14ac:dyDescent="0.35">
      <c r="A653" s="18" t="s">
        <v>773</v>
      </c>
      <c r="B653" s="79" t="s">
        <v>66</v>
      </c>
      <c r="C653" s="67">
        <v>0</v>
      </c>
      <c r="D653" s="16">
        <v>0</v>
      </c>
      <c r="E653" s="68"/>
      <c r="F653" s="17">
        <v>0</v>
      </c>
      <c r="G653" s="17">
        <v>0</v>
      </c>
      <c r="H653" s="17">
        <v>0</v>
      </c>
      <c r="I653" s="17">
        <v>0</v>
      </c>
      <c r="J653" s="17">
        <v>0</v>
      </c>
      <c r="K653" s="17">
        <v>0</v>
      </c>
      <c r="L653" s="17">
        <v>0</v>
      </c>
      <c r="M653" s="17">
        <v>0</v>
      </c>
      <c r="N653" s="17">
        <v>0</v>
      </c>
      <c r="O653" s="17">
        <v>0</v>
      </c>
      <c r="P653" s="17">
        <v>0</v>
      </c>
      <c r="Q653" s="17">
        <v>0</v>
      </c>
      <c r="R653" s="17">
        <v>0</v>
      </c>
      <c r="S653" s="17">
        <v>0</v>
      </c>
      <c r="T653" s="17">
        <v>0</v>
      </c>
      <c r="U653" s="17">
        <v>0</v>
      </c>
      <c r="V653" s="17">
        <v>0</v>
      </c>
      <c r="W653" s="17">
        <v>0</v>
      </c>
      <c r="X653" s="17">
        <v>0</v>
      </c>
      <c r="Y653" s="17">
        <v>0</v>
      </c>
      <c r="Z653" s="17">
        <v>0</v>
      </c>
      <c r="AA653" s="17">
        <v>0</v>
      </c>
      <c r="AB653" s="17">
        <v>0</v>
      </c>
      <c r="AC653" s="17">
        <v>0</v>
      </c>
      <c r="AD653" s="17">
        <v>0</v>
      </c>
      <c r="AE653" s="17">
        <v>0</v>
      </c>
      <c r="AF653" s="17">
        <v>0</v>
      </c>
      <c r="AG653" s="17">
        <v>0</v>
      </c>
      <c r="AH653" s="17">
        <v>0</v>
      </c>
      <c r="AI653" s="17">
        <v>0</v>
      </c>
    </row>
    <row r="654" spans="1:35" customFormat="1" hidden="1" outlineLevel="2" x14ac:dyDescent="0.35">
      <c r="A654" s="18" t="s">
        <v>774</v>
      </c>
      <c r="B654" s="79" t="s">
        <v>67</v>
      </c>
      <c r="C654" s="67">
        <v>0</v>
      </c>
      <c r="D654" s="16">
        <v>0</v>
      </c>
      <c r="E654" s="68"/>
      <c r="F654" s="17">
        <v>0</v>
      </c>
      <c r="G654" s="17">
        <v>0</v>
      </c>
      <c r="H654" s="17">
        <v>0</v>
      </c>
      <c r="I654" s="17">
        <v>0</v>
      </c>
      <c r="J654" s="17">
        <v>0</v>
      </c>
      <c r="K654" s="17">
        <v>0</v>
      </c>
      <c r="L654" s="17">
        <v>0</v>
      </c>
      <c r="M654" s="17">
        <v>0</v>
      </c>
      <c r="N654" s="17">
        <v>0</v>
      </c>
      <c r="O654" s="17">
        <v>0</v>
      </c>
      <c r="P654" s="17">
        <v>0</v>
      </c>
      <c r="Q654" s="17">
        <v>0</v>
      </c>
      <c r="R654" s="17">
        <v>0</v>
      </c>
      <c r="S654" s="17">
        <v>0</v>
      </c>
      <c r="T654" s="17">
        <v>0</v>
      </c>
      <c r="U654" s="17">
        <v>0</v>
      </c>
      <c r="V654" s="17">
        <v>0</v>
      </c>
      <c r="W654" s="17">
        <v>0</v>
      </c>
      <c r="X654" s="17">
        <v>0</v>
      </c>
      <c r="Y654" s="17">
        <v>0</v>
      </c>
      <c r="Z654" s="17">
        <v>0</v>
      </c>
      <c r="AA654" s="17">
        <v>0</v>
      </c>
      <c r="AB654" s="17">
        <v>0</v>
      </c>
      <c r="AC654" s="17">
        <v>0</v>
      </c>
      <c r="AD654" s="17">
        <v>0</v>
      </c>
      <c r="AE654" s="17">
        <v>0</v>
      </c>
      <c r="AF654" s="17">
        <v>0</v>
      </c>
      <c r="AG654" s="17">
        <v>0</v>
      </c>
      <c r="AH654" s="17">
        <v>0</v>
      </c>
      <c r="AI654" s="17">
        <v>0</v>
      </c>
    </row>
    <row r="655" spans="1:35" customFormat="1" hidden="1" outlineLevel="2" x14ac:dyDescent="0.35">
      <c r="A655" s="18" t="s">
        <v>775</v>
      </c>
      <c r="B655" s="79" t="s">
        <v>68</v>
      </c>
      <c r="C655" s="67">
        <v>49.829493087557601</v>
      </c>
      <c r="D655" s="16">
        <v>4185.2954762903228</v>
      </c>
      <c r="E655" s="68"/>
      <c r="F655" s="17">
        <v>0</v>
      </c>
      <c r="G655" s="17">
        <v>0</v>
      </c>
      <c r="H655" s="17">
        <v>4185.2954762903228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  <c r="N655" s="17">
        <v>0</v>
      </c>
      <c r="O655" s="17">
        <v>0</v>
      </c>
      <c r="P655" s="17">
        <v>0</v>
      </c>
      <c r="Q655" s="17">
        <v>0</v>
      </c>
      <c r="R655" s="17">
        <v>0</v>
      </c>
      <c r="S655" s="17">
        <v>0</v>
      </c>
      <c r="T655" s="17">
        <v>0</v>
      </c>
      <c r="U655" s="17">
        <v>0</v>
      </c>
      <c r="V655" s="17">
        <v>0</v>
      </c>
      <c r="W655" s="17">
        <v>0</v>
      </c>
      <c r="X655" s="17">
        <v>0</v>
      </c>
      <c r="Y655" s="17">
        <v>0</v>
      </c>
      <c r="Z655" s="17">
        <v>0</v>
      </c>
      <c r="AA655" s="17">
        <v>0</v>
      </c>
      <c r="AB655" s="17">
        <v>0</v>
      </c>
      <c r="AC655" s="17">
        <v>0</v>
      </c>
      <c r="AD655" s="17">
        <v>0</v>
      </c>
      <c r="AE655" s="17">
        <v>0</v>
      </c>
      <c r="AF655" s="17">
        <v>0</v>
      </c>
      <c r="AG655" s="17">
        <v>0</v>
      </c>
      <c r="AH655" s="17">
        <v>0</v>
      </c>
      <c r="AI655" s="17">
        <v>0</v>
      </c>
    </row>
    <row r="656" spans="1:35" customFormat="1" hidden="1" outlineLevel="2" x14ac:dyDescent="0.35">
      <c r="A656" s="18" t="s">
        <v>776</v>
      </c>
      <c r="B656" s="79" t="s">
        <v>69</v>
      </c>
      <c r="C656" s="67">
        <v>74.744239631336399</v>
      </c>
      <c r="D656" s="16">
        <v>6277.9432144354842</v>
      </c>
      <c r="E656" s="68"/>
      <c r="F656" s="17">
        <v>0</v>
      </c>
      <c r="G656" s="17">
        <v>0</v>
      </c>
      <c r="H656" s="17">
        <v>0</v>
      </c>
      <c r="I656" s="17">
        <v>6277.9432144354842</v>
      </c>
      <c r="J656" s="17">
        <v>0</v>
      </c>
      <c r="K656" s="17">
        <v>0</v>
      </c>
      <c r="L656" s="17">
        <v>0</v>
      </c>
      <c r="M656" s="17">
        <v>0</v>
      </c>
      <c r="N656" s="17">
        <v>0</v>
      </c>
      <c r="O656" s="17">
        <v>0</v>
      </c>
      <c r="P656" s="17">
        <v>0</v>
      </c>
      <c r="Q656" s="17">
        <v>0</v>
      </c>
      <c r="R656" s="17">
        <v>0</v>
      </c>
      <c r="S656" s="17">
        <v>0</v>
      </c>
      <c r="T656" s="17">
        <v>0</v>
      </c>
      <c r="U656" s="17">
        <v>0</v>
      </c>
      <c r="V656" s="17">
        <v>0</v>
      </c>
      <c r="W656" s="17">
        <v>0</v>
      </c>
      <c r="X656" s="17">
        <v>0</v>
      </c>
      <c r="Y656" s="17">
        <v>0</v>
      </c>
      <c r="Z656" s="17">
        <v>0</v>
      </c>
      <c r="AA656" s="17">
        <v>0</v>
      </c>
      <c r="AB656" s="17">
        <v>0</v>
      </c>
      <c r="AC656" s="17">
        <v>0</v>
      </c>
      <c r="AD656" s="17">
        <v>0</v>
      </c>
      <c r="AE656" s="17">
        <v>0</v>
      </c>
      <c r="AF656" s="17">
        <v>0</v>
      </c>
      <c r="AG656" s="17">
        <v>0</v>
      </c>
      <c r="AH656" s="17">
        <v>0</v>
      </c>
      <c r="AI656" s="17">
        <v>0</v>
      </c>
    </row>
    <row r="657" spans="1:41" customFormat="1" hidden="1" outlineLevel="2" x14ac:dyDescent="0.35">
      <c r="A657" s="18" t="s">
        <v>777</v>
      </c>
      <c r="B657" s="79" t="s">
        <v>70</v>
      </c>
      <c r="C657" s="67">
        <v>69.929493087557603</v>
      </c>
      <c r="D657" s="16">
        <v>5873.5414097903231</v>
      </c>
      <c r="E657" s="68"/>
      <c r="F657" s="17">
        <v>0</v>
      </c>
      <c r="G657" s="17">
        <v>0</v>
      </c>
      <c r="H657" s="17">
        <v>0</v>
      </c>
      <c r="I657" s="17">
        <v>0</v>
      </c>
      <c r="J657" s="17">
        <v>5873.5414097903231</v>
      </c>
      <c r="K657" s="17">
        <v>0</v>
      </c>
      <c r="L657" s="17">
        <v>0</v>
      </c>
      <c r="M657" s="17">
        <v>0</v>
      </c>
      <c r="N657" s="17">
        <v>0</v>
      </c>
      <c r="O657" s="17">
        <v>0</v>
      </c>
      <c r="P657" s="17">
        <v>0</v>
      </c>
      <c r="Q657" s="17">
        <v>0</v>
      </c>
      <c r="R657" s="17">
        <v>0</v>
      </c>
      <c r="S657" s="17">
        <v>0</v>
      </c>
      <c r="T657" s="17">
        <v>0</v>
      </c>
      <c r="U657" s="17">
        <v>0</v>
      </c>
      <c r="V657" s="17">
        <v>0</v>
      </c>
      <c r="W657" s="17">
        <v>0</v>
      </c>
      <c r="X657" s="17">
        <v>0</v>
      </c>
      <c r="Y657" s="17">
        <v>0</v>
      </c>
      <c r="Z657" s="17">
        <v>0</v>
      </c>
      <c r="AA657" s="17">
        <v>0</v>
      </c>
      <c r="AB657" s="17">
        <v>0</v>
      </c>
      <c r="AC657" s="17">
        <v>0</v>
      </c>
      <c r="AD657" s="17">
        <v>0</v>
      </c>
      <c r="AE657" s="17">
        <v>0</v>
      </c>
      <c r="AF657" s="17">
        <v>0</v>
      </c>
      <c r="AG657" s="17">
        <v>0</v>
      </c>
      <c r="AH657" s="17">
        <v>0</v>
      </c>
      <c r="AI657" s="17">
        <v>0</v>
      </c>
    </row>
    <row r="658" spans="1:41" customFormat="1" hidden="1" outlineLevel="2" x14ac:dyDescent="0.35">
      <c r="A658" s="18" t="s">
        <v>778</v>
      </c>
      <c r="B658" s="79" t="s">
        <v>71</v>
      </c>
      <c r="C658" s="67">
        <v>0</v>
      </c>
      <c r="D658" s="16">
        <v>0</v>
      </c>
      <c r="E658" s="68"/>
      <c r="F658" s="17">
        <v>0</v>
      </c>
      <c r="G658" s="17">
        <v>0</v>
      </c>
      <c r="H658" s="17">
        <v>0</v>
      </c>
      <c r="I658" s="17">
        <v>0</v>
      </c>
      <c r="J658" s="17">
        <v>0</v>
      </c>
      <c r="K658" s="17">
        <v>0</v>
      </c>
      <c r="L658" s="17">
        <v>0</v>
      </c>
      <c r="M658" s="17">
        <v>0</v>
      </c>
      <c r="N658" s="17">
        <v>0</v>
      </c>
      <c r="O658" s="17">
        <v>0</v>
      </c>
      <c r="P658" s="17">
        <v>0</v>
      </c>
      <c r="Q658" s="17">
        <v>0</v>
      </c>
      <c r="R658" s="17">
        <v>0</v>
      </c>
      <c r="S658" s="17">
        <v>0</v>
      </c>
      <c r="T658" s="17">
        <v>0</v>
      </c>
      <c r="U658" s="17">
        <v>0</v>
      </c>
      <c r="V658" s="17">
        <v>0</v>
      </c>
      <c r="W658" s="17">
        <v>0</v>
      </c>
      <c r="X658" s="17">
        <v>0</v>
      </c>
      <c r="Y658" s="17">
        <v>0</v>
      </c>
      <c r="Z658" s="17">
        <v>0</v>
      </c>
      <c r="AA658" s="17">
        <v>0</v>
      </c>
      <c r="AB658" s="17">
        <v>0</v>
      </c>
      <c r="AC658" s="17">
        <v>0</v>
      </c>
      <c r="AD658" s="17">
        <v>0</v>
      </c>
      <c r="AE658" s="17">
        <v>0</v>
      </c>
      <c r="AF658" s="17">
        <v>0</v>
      </c>
      <c r="AG658" s="17">
        <v>0</v>
      </c>
      <c r="AH658" s="17">
        <v>0</v>
      </c>
      <c r="AI658" s="17">
        <v>0</v>
      </c>
    </row>
    <row r="659" spans="1:41" customFormat="1" hidden="1" outlineLevel="2" x14ac:dyDescent="0.35">
      <c r="A659" s="18" t="s">
        <v>779</v>
      </c>
      <c r="B659" s="79" t="s">
        <v>72</v>
      </c>
      <c r="C659" s="67">
        <v>49.829493087557601</v>
      </c>
      <c r="D659" s="16">
        <v>4185.2954762903228</v>
      </c>
      <c r="E659" s="68"/>
      <c r="F659" s="17">
        <v>0</v>
      </c>
      <c r="G659" s="17">
        <v>0</v>
      </c>
      <c r="H659" s="17">
        <v>0</v>
      </c>
      <c r="I659" s="17">
        <v>0</v>
      </c>
      <c r="J659" s="17">
        <v>0</v>
      </c>
      <c r="K659" s="17">
        <v>0</v>
      </c>
      <c r="L659" s="17">
        <v>0</v>
      </c>
      <c r="M659" s="17">
        <v>4185.2954762903228</v>
      </c>
      <c r="N659" s="17">
        <v>0</v>
      </c>
      <c r="O659" s="17">
        <v>0</v>
      </c>
      <c r="P659" s="17">
        <v>0</v>
      </c>
      <c r="Q659" s="17">
        <v>0</v>
      </c>
      <c r="R659" s="17">
        <v>0</v>
      </c>
      <c r="S659" s="17">
        <v>0</v>
      </c>
      <c r="T659" s="17">
        <v>0</v>
      </c>
      <c r="U659" s="17">
        <v>0</v>
      </c>
      <c r="V659" s="17">
        <v>0</v>
      </c>
      <c r="W659" s="17">
        <v>0</v>
      </c>
      <c r="X659" s="17">
        <v>0</v>
      </c>
      <c r="Y659" s="17">
        <v>0</v>
      </c>
      <c r="Z659" s="17">
        <v>0</v>
      </c>
      <c r="AA659" s="17">
        <v>0</v>
      </c>
      <c r="AB659" s="17">
        <v>0</v>
      </c>
      <c r="AC659" s="17">
        <v>0</v>
      </c>
      <c r="AD659" s="17">
        <v>0</v>
      </c>
      <c r="AE659" s="17">
        <v>0</v>
      </c>
      <c r="AF659" s="17">
        <v>0</v>
      </c>
      <c r="AG659" s="17">
        <v>0</v>
      </c>
      <c r="AH659" s="17">
        <v>0</v>
      </c>
      <c r="AI659" s="17">
        <v>0</v>
      </c>
    </row>
    <row r="660" spans="1:41" customFormat="1" hidden="1" outlineLevel="2" x14ac:dyDescent="0.35">
      <c r="A660" s="18" t="s">
        <v>780</v>
      </c>
      <c r="B660" s="79" t="s">
        <v>73</v>
      </c>
      <c r="C660" s="67">
        <v>0</v>
      </c>
      <c r="D660" s="16">
        <v>0</v>
      </c>
      <c r="E660" s="68"/>
      <c r="F660" s="17">
        <v>0</v>
      </c>
      <c r="G660" s="17">
        <v>0</v>
      </c>
      <c r="H660" s="17">
        <v>0</v>
      </c>
      <c r="I660" s="17">
        <v>0</v>
      </c>
      <c r="J660" s="17">
        <v>0</v>
      </c>
      <c r="K660" s="17">
        <v>0</v>
      </c>
      <c r="L660" s="17">
        <v>0</v>
      </c>
      <c r="M660" s="17">
        <v>0</v>
      </c>
      <c r="N660" s="17">
        <v>0</v>
      </c>
      <c r="O660" s="17">
        <v>0</v>
      </c>
      <c r="P660" s="17">
        <v>0</v>
      </c>
      <c r="Q660" s="17">
        <v>0</v>
      </c>
      <c r="R660" s="17">
        <v>0</v>
      </c>
      <c r="S660" s="17">
        <v>0</v>
      </c>
      <c r="T660" s="17">
        <v>0</v>
      </c>
      <c r="U660" s="17">
        <v>0</v>
      </c>
      <c r="V660" s="17">
        <v>0</v>
      </c>
      <c r="W660" s="17">
        <v>0</v>
      </c>
      <c r="X660" s="17">
        <v>0</v>
      </c>
      <c r="Y660" s="17">
        <v>0</v>
      </c>
      <c r="Z660" s="17">
        <v>0</v>
      </c>
      <c r="AA660" s="17">
        <v>0</v>
      </c>
      <c r="AB660" s="17">
        <v>0</v>
      </c>
      <c r="AC660" s="17">
        <v>0</v>
      </c>
      <c r="AD660" s="17">
        <v>0</v>
      </c>
      <c r="AE660" s="17">
        <v>0</v>
      </c>
      <c r="AF660" s="17">
        <v>0</v>
      </c>
      <c r="AG660" s="17">
        <v>0</v>
      </c>
      <c r="AH660" s="17">
        <v>0</v>
      </c>
      <c r="AI660" s="17">
        <v>0</v>
      </c>
    </row>
    <row r="661" spans="1:41" customFormat="1" hidden="1" outlineLevel="2" x14ac:dyDescent="0.35">
      <c r="A661" s="18" t="s">
        <v>781</v>
      </c>
      <c r="B661" s="79" t="s">
        <v>74</v>
      </c>
      <c r="C661" s="67">
        <v>32.281818181818181</v>
      </c>
      <c r="D661" s="16">
        <v>2711.4252871363637</v>
      </c>
      <c r="E661" s="68"/>
      <c r="F661" s="17">
        <v>0</v>
      </c>
      <c r="G661" s="17">
        <v>0</v>
      </c>
      <c r="H661" s="17">
        <v>0</v>
      </c>
      <c r="I661" s="17">
        <v>0</v>
      </c>
      <c r="J661" s="17">
        <v>0</v>
      </c>
      <c r="K661" s="17">
        <v>0</v>
      </c>
      <c r="L661" s="17">
        <v>2711.4252871363637</v>
      </c>
      <c r="M661" s="17">
        <v>0</v>
      </c>
      <c r="N661" s="17">
        <v>0</v>
      </c>
      <c r="O661" s="17">
        <v>0</v>
      </c>
      <c r="P661" s="17">
        <v>0</v>
      </c>
      <c r="Q661" s="17">
        <v>0</v>
      </c>
      <c r="R661" s="17">
        <v>0</v>
      </c>
      <c r="S661" s="17">
        <v>0</v>
      </c>
      <c r="T661" s="17">
        <v>0</v>
      </c>
      <c r="U661" s="17">
        <v>0</v>
      </c>
      <c r="V661" s="17">
        <v>0</v>
      </c>
      <c r="W661" s="17">
        <v>0</v>
      </c>
      <c r="X661" s="17">
        <v>0</v>
      </c>
      <c r="Y661" s="17">
        <v>0</v>
      </c>
      <c r="Z661" s="17">
        <v>0</v>
      </c>
      <c r="AA661" s="17">
        <v>0</v>
      </c>
      <c r="AB661" s="17">
        <v>0</v>
      </c>
      <c r="AC661" s="17">
        <v>0</v>
      </c>
      <c r="AD661" s="17">
        <v>0</v>
      </c>
      <c r="AE661" s="17">
        <v>0</v>
      </c>
      <c r="AF661" s="17">
        <v>0</v>
      </c>
      <c r="AG661" s="17">
        <v>0</v>
      </c>
      <c r="AH661" s="17">
        <v>0</v>
      </c>
      <c r="AI661" s="17">
        <v>0</v>
      </c>
    </row>
    <row r="662" spans="1:41" customFormat="1" hidden="1" outlineLevel="2" x14ac:dyDescent="0.35">
      <c r="A662" s="18" t="s">
        <v>782</v>
      </c>
      <c r="B662" s="79" t="s">
        <v>75</v>
      </c>
      <c r="C662" s="67">
        <v>112.31100404971372</v>
      </c>
      <c r="D662" s="16">
        <v>9433.263476329912</v>
      </c>
      <c r="E662" s="68"/>
      <c r="F662" s="17">
        <v>0</v>
      </c>
      <c r="G662" s="17">
        <v>0</v>
      </c>
      <c r="H662" s="17">
        <v>0</v>
      </c>
      <c r="I662" s="17">
        <v>0</v>
      </c>
      <c r="J662" s="17">
        <v>0</v>
      </c>
      <c r="K662" s="17">
        <v>0</v>
      </c>
      <c r="L662" s="17">
        <v>9433.263476329912</v>
      </c>
      <c r="M662" s="17">
        <v>0</v>
      </c>
      <c r="N662" s="17">
        <v>0</v>
      </c>
      <c r="O662" s="17">
        <v>0</v>
      </c>
      <c r="P662" s="17">
        <v>0</v>
      </c>
      <c r="Q662" s="17">
        <v>0</v>
      </c>
      <c r="R662" s="17">
        <v>0</v>
      </c>
      <c r="S662" s="17">
        <v>0</v>
      </c>
      <c r="T662" s="17">
        <v>0</v>
      </c>
      <c r="U662" s="17">
        <v>0</v>
      </c>
      <c r="V662" s="17">
        <v>0</v>
      </c>
      <c r="W662" s="17">
        <v>0</v>
      </c>
      <c r="X662" s="17">
        <v>0</v>
      </c>
      <c r="Y662" s="17">
        <v>0</v>
      </c>
      <c r="Z662" s="17">
        <v>0</v>
      </c>
      <c r="AA662" s="17">
        <v>0</v>
      </c>
      <c r="AB662" s="17">
        <v>0</v>
      </c>
      <c r="AC662" s="17">
        <v>0</v>
      </c>
      <c r="AD662" s="17">
        <v>0</v>
      </c>
      <c r="AE662" s="17">
        <v>0</v>
      </c>
      <c r="AF662" s="17">
        <v>0</v>
      </c>
      <c r="AG662" s="17">
        <v>0</v>
      </c>
      <c r="AH662" s="17">
        <v>0</v>
      </c>
      <c r="AI662" s="17">
        <v>0</v>
      </c>
    </row>
    <row r="663" spans="1:41" customFormat="1" hidden="1" outlineLevel="2" x14ac:dyDescent="0.35">
      <c r="A663" s="18" t="s">
        <v>783</v>
      </c>
      <c r="B663" s="79" t="s">
        <v>76</v>
      </c>
      <c r="C663" s="67">
        <v>72.296411115765949</v>
      </c>
      <c r="D663" s="16">
        <v>6072.3443817331381</v>
      </c>
      <c r="E663" s="68"/>
      <c r="F663" s="17">
        <v>0</v>
      </c>
      <c r="G663" s="17">
        <v>0</v>
      </c>
      <c r="H663" s="17">
        <v>0</v>
      </c>
      <c r="I663" s="17">
        <v>6072.3443817331381</v>
      </c>
      <c r="J663" s="17">
        <v>0</v>
      </c>
      <c r="K663" s="17">
        <v>0</v>
      </c>
      <c r="L663" s="17">
        <v>0</v>
      </c>
      <c r="M663" s="17">
        <v>0</v>
      </c>
      <c r="N663" s="17">
        <v>0</v>
      </c>
      <c r="O663" s="17">
        <v>0</v>
      </c>
      <c r="P663" s="17">
        <v>0</v>
      </c>
      <c r="Q663" s="17">
        <v>0</v>
      </c>
      <c r="R663" s="17">
        <v>0</v>
      </c>
      <c r="S663" s="17">
        <v>0</v>
      </c>
      <c r="T663" s="17">
        <v>0</v>
      </c>
      <c r="U663" s="17">
        <v>0</v>
      </c>
      <c r="V663" s="17">
        <v>0</v>
      </c>
      <c r="W663" s="17">
        <v>0</v>
      </c>
      <c r="X663" s="17">
        <v>0</v>
      </c>
      <c r="Y663" s="17">
        <v>0</v>
      </c>
      <c r="Z663" s="17">
        <v>0</v>
      </c>
      <c r="AA663" s="17">
        <v>0</v>
      </c>
      <c r="AB663" s="17">
        <v>0</v>
      </c>
      <c r="AC663" s="17">
        <v>0</v>
      </c>
      <c r="AD663" s="17">
        <v>0</v>
      </c>
      <c r="AE663" s="17">
        <v>0</v>
      </c>
      <c r="AF663" s="17">
        <v>0</v>
      </c>
      <c r="AG663" s="17">
        <v>0</v>
      </c>
      <c r="AH663" s="17">
        <v>0</v>
      </c>
      <c r="AI663" s="17">
        <v>0</v>
      </c>
    </row>
    <row r="664" spans="1:41" customFormat="1" hidden="1" outlineLevel="2" x14ac:dyDescent="0.35">
      <c r="A664" s="18" t="s">
        <v>784</v>
      </c>
      <c r="B664" s="79" t="s">
        <v>77</v>
      </c>
      <c r="C664" s="67">
        <v>0</v>
      </c>
      <c r="D664" s="16">
        <v>0</v>
      </c>
      <c r="E664" s="68"/>
      <c r="F664" s="17">
        <v>0</v>
      </c>
      <c r="G664" s="17">
        <v>0</v>
      </c>
      <c r="H664" s="17">
        <v>0</v>
      </c>
      <c r="I664" s="17">
        <v>0</v>
      </c>
      <c r="J664" s="17">
        <v>0</v>
      </c>
      <c r="K664" s="17">
        <v>0</v>
      </c>
      <c r="L664" s="17">
        <v>0</v>
      </c>
      <c r="M664" s="17">
        <v>0</v>
      </c>
      <c r="N664" s="17">
        <v>0</v>
      </c>
      <c r="O664" s="17">
        <v>0</v>
      </c>
      <c r="P664" s="17">
        <v>0</v>
      </c>
      <c r="Q664" s="17">
        <v>0</v>
      </c>
      <c r="R664" s="17">
        <v>0</v>
      </c>
      <c r="S664" s="17">
        <v>0</v>
      </c>
      <c r="T664" s="17">
        <v>0</v>
      </c>
      <c r="U664" s="17">
        <v>0</v>
      </c>
      <c r="V664" s="17">
        <v>0</v>
      </c>
      <c r="W664" s="17">
        <v>0</v>
      </c>
      <c r="X664" s="17">
        <v>0</v>
      </c>
      <c r="Y664" s="17">
        <v>0</v>
      </c>
      <c r="Z664" s="17">
        <v>0</v>
      </c>
      <c r="AA664" s="17">
        <v>0</v>
      </c>
      <c r="AB664" s="17">
        <v>0</v>
      </c>
      <c r="AC664" s="17">
        <v>0</v>
      </c>
      <c r="AD664" s="17">
        <v>0</v>
      </c>
      <c r="AE664" s="17">
        <v>0</v>
      </c>
      <c r="AF664" s="17">
        <v>0</v>
      </c>
      <c r="AG664" s="17">
        <v>0</v>
      </c>
      <c r="AH664" s="17">
        <v>0</v>
      </c>
      <c r="AI664" s="17">
        <v>0</v>
      </c>
    </row>
    <row r="665" spans="1:41" customFormat="1" hidden="1" outlineLevel="2" x14ac:dyDescent="0.35">
      <c r="A665" s="18" t="s">
        <v>785</v>
      </c>
      <c r="B665" s="79" t="s">
        <v>78</v>
      </c>
      <c r="C665" s="67">
        <v>0</v>
      </c>
      <c r="D665" s="16">
        <v>0</v>
      </c>
      <c r="E665" s="68"/>
      <c r="F665" s="17">
        <v>0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7">
        <v>0</v>
      </c>
      <c r="M665" s="17">
        <v>0</v>
      </c>
      <c r="N665" s="17">
        <v>0</v>
      </c>
      <c r="O665" s="17">
        <v>0</v>
      </c>
      <c r="P665" s="17">
        <v>0</v>
      </c>
      <c r="Q665" s="17">
        <v>0</v>
      </c>
      <c r="R665" s="17">
        <v>0</v>
      </c>
      <c r="S665" s="17">
        <v>0</v>
      </c>
      <c r="T665" s="17">
        <v>0</v>
      </c>
      <c r="U665" s="17">
        <v>0</v>
      </c>
      <c r="V665" s="17">
        <v>0</v>
      </c>
      <c r="W665" s="17">
        <v>0</v>
      </c>
      <c r="X665" s="17">
        <v>0</v>
      </c>
      <c r="Y665" s="17">
        <v>0</v>
      </c>
      <c r="Z665" s="17">
        <v>0</v>
      </c>
      <c r="AA665" s="17">
        <v>0</v>
      </c>
      <c r="AB665" s="17">
        <v>0</v>
      </c>
      <c r="AC665" s="17">
        <v>0</v>
      </c>
      <c r="AD665" s="17">
        <v>0</v>
      </c>
      <c r="AE665" s="17">
        <v>0</v>
      </c>
      <c r="AF665" s="17">
        <v>0</v>
      </c>
      <c r="AG665" s="17">
        <v>0</v>
      </c>
      <c r="AH665" s="17">
        <v>0</v>
      </c>
      <c r="AI665" s="17">
        <v>0</v>
      </c>
    </row>
    <row r="666" spans="1:41" customFormat="1" hidden="1" outlineLevel="2" x14ac:dyDescent="0.35">
      <c r="A666" s="18" t="s">
        <v>786</v>
      </c>
      <c r="B666" s="79" t="s">
        <v>79</v>
      </c>
      <c r="C666" s="67">
        <v>40.014592933947768</v>
      </c>
      <c r="D666" s="16">
        <v>3360.9190945967744</v>
      </c>
      <c r="E666" s="68"/>
      <c r="F666" s="17">
        <v>0</v>
      </c>
      <c r="G666" s="17">
        <v>0</v>
      </c>
      <c r="H666" s="17">
        <v>0</v>
      </c>
      <c r="I666" s="17">
        <v>0</v>
      </c>
      <c r="J666" s="17">
        <v>0</v>
      </c>
      <c r="K666" s="17">
        <v>0</v>
      </c>
      <c r="L666" s="17">
        <v>0</v>
      </c>
      <c r="M666" s="17">
        <v>3360.9190945967744</v>
      </c>
      <c r="N666" s="17">
        <v>0</v>
      </c>
      <c r="O666" s="17">
        <v>0</v>
      </c>
      <c r="P666" s="17">
        <v>0</v>
      </c>
      <c r="Q666" s="17">
        <v>0</v>
      </c>
      <c r="R666" s="17">
        <v>0</v>
      </c>
      <c r="S666" s="17">
        <v>0</v>
      </c>
      <c r="T666" s="17">
        <v>0</v>
      </c>
      <c r="U666" s="17">
        <v>0</v>
      </c>
      <c r="V666" s="17">
        <v>0</v>
      </c>
      <c r="W666" s="17">
        <v>0</v>
      </c>
      <c r="X666" s="17">
        <v>0</v>
      </c>
      <c r="Y666" s="17">
        <v>0</v>
      </c>
      <c r="Z666" s="17">
        <v>0</v>
      </c>
      <c r="AA666" s="17">
        <v>0</v>
      </c>
      <c r="AB666" s="17">
        <v>0</v>
      </c>
      <c r="AC666" s="17">
        <v>0</v>
      </c>
      <c r="AD666" s="17">
        <v>0</v>
      </c>
      <c r="AE666" s="17">
        <v>0</v>
      </c>
      <c r="AF666" s="17">
        <v>0</v>
      </c>
      <c r="AG666" s="17">
        <v>0</v>
      </c>
      <c r="AH666" s="17">
        <v>0</v>
      </c>
      <c r="AI666" s="17">
        <v>0</v>
      </c>
    </row>
    <row r="667" spans="1:41" hidden="1" outlineLevel="2" x14ac:dyDescent="0.35">
      <c r="A667" s="18" t="s">
        <v>787</v>
      </c>
      <c r="B667" s="79" t="s">
        <v>80</v>
      </c>
      <c r="C667" s="67">
        <v>0</v>
      </c>
      <c r="D667" s="16">
        <v>0</v>
      </c>
      <c r="E667" s="68"/>
      <c r="F667" s="17">
        <v>0</v>
      </c>
      <c r="G667" s="17">
        <v>0</v>
      </c>
      <c r="H667" s="17">
        <v>0</v>
      </c>
      <c r="I667" s="17">
        <v>0</v>
      </c>
      <c r="J667" s="17">
        <v>0</v>
      </c>
      <c r="K667" s="17">
        <v>0</v>
      </c>
      <c r="L667" s="17">
        <v>0</v>
      </c>
      <c r="M667" s="17">
        <v>0</v>
      </c>
      <c r="N667" s="17">
        <v>0</v>
      </c>
      <c r="O667" s="17">
        <v>0</v>
      </c>
      <c r="P667" s="17">
        <v>0</v>
      </c>
      <c r="Q667" s="17">
        <v>0</v>
      </c>
      <c r="R667" s="17">
        <v>0</v>
      </c>
      <c r="S667" s="17">
        <v>0</v>
      </c>
      <c r="T667" s="17">
        <v>0</v>
      </c>
      <c r="U667" s="17">
        <v>0</v>
      </c>
      <c r="V667" s="17">
        <v>0</v>
      </c>
      <c r="W667" s="17">
        <v>0</v>
      </c>
      <c r="X667" s="17">
        <v>0</v>
      </c>
      <c r="Y667" s="17">
        <v>0</v>
      </c>
      <c r="Z667" s="17">
        <v>0</v>
      </c>
      <c r="AA667" s="17">
        <v>0</v>
      </c>
      <c r="AB667" s="17">
        <v>0</v>
      </c>
      <c r="AC667" s="17">
        <v>0</v>
      </c>
      <c r="AD667" s="17">
        <v>0</v>
      </c>
      <c r="AE667" s="17">
        <v>0</v>
      </c>
      <c r="AF667" s="17">
        <v>0</v>
      </c>
      <c r="AG667" s="17">
        <v>0</v>
      </c>
      <c r="AH667" s="17">
        <v>0</v>
      </c>
      <c r="AI667" s="17">
        <v>0</v>
      </c>
    </row>
    <row r="668" spans="1:41" hidden="1" outlineLevel="2" x14ac:dyDescent="0.35">
      <c r="A668" s="18" t="s">
        <v>788</v>
      </c>
      <c r="B668" s="79" t="s">
        <v>81</v>
      </c>
      <c r="C668" s="67">
        <v>0</v>
      </c>
      <c r="D668" s="16">
        <v>0</v>
      </c>
      <c r="E668" s="68"/>
      <c r="F668" s="17">
        <v>0</v>
      </c>
      <c r="G668" s="17">
        <v>0</v>
      </c>
      <c r="H668" s="17">
        <v>0</v>
      </c>
      <c r="I668" s="17">
        <v>0</v>
      </c>
      <c r="J668" s="17">
        <v>0</v>
      </c>
      <c r="K668" s="17">
        <v>0</v>
      </c>
      <c r="L668" s="17">
        <v>0</v>
      </c>
      <c r="M668" s="17">
        <v>0</v>
      </c>
      <c r="N668" s="17">
        <v>0</v>
      </c>
      <c r="O668" s="17">
        <v>0</v>
      </c>
      <c r="P668" s="17">
        <v>0</v>
      </c>
      <c r="Q668" s="17">
        <v>0</v>
      </c>
      <c r="R668" s="17">
        <v>0</v>
      </c>
      <c r="S668" s="17">
        <v>0</v>
      </c>
      <c r="T668" s="17">
        <v>0</v>
      </c>
      <c r="U668" s="17">
        <v>0</v>
      </c>
      <c r="V668" s="17">
        <v>0</v>
      </c>
      <c r="W668" s="17">
        <v>0</v>
      </c>
      <c r="X668" s="17">
        <v>0</v>
      </c>
      <c r="Y668" s="17">
        <v>0</v>
      </c>
      <c r="Z668" s="17">
        <v>0</v>
      </c>
      <c r="AA668" s="17">
        <v>0</v>
      </c>
      <c r="AB668" s="17">
        <v>0</v>
      </c>
      <c r="AC668" s="17">
        <v>0</v>
      </c>
      <c r="AD668" s="17">
        <v>0</v>
      </c>
      <c r="AE668" s="17">
        <v>0</v>
      </c>
      <c r="AF668" s="17">
        <v>0</v>
      </c>
      <c r="AG668" s="17">
        <v>0</v>
      </c>
      <c r="AH668" s="17">
        <v>0</v>
      </c>
      <c r="AI668" s="17">
        <v>0</v>
      </c>
    </row>
    <row r="669" spans="1:41" s="46" customFormat="1" ht="12.75" hidden="1" customHeight="1" outlineLevel="1" collapsed="1" x14ac:dyDescent="0.35">
      <c r="A669" s="18" t="s">
        <v>151</v>
      </c>
      <c r="B669" s="19" t="s">
        <v>127</v>
      </c>
      <c r="C669" s="80">
        <v>99.939727691663165</v>
      </c>
      <c r="D669" s="20">
        <v>6524.1883495768361</v>
      </c>
      <c r="E669" s="58"/>
      <c r="F669" s="20">
        <v>0</v>
      </c>
      <c r="G669" s="20">
        <v>0</v>
      </c>
      <c r="H669" s="20">
        <v>188.22654371612907</v>
      </c>
      <c r="I669" s="20">
        <v>1998.6002400662026</v>
      </c>
      <c r="J669" s="20">
        <v>246.97965071612907</v>
      </c>
      <c r="K669" s="20">
        <v>0</v>
      </c>
      <c r="L669" s="20">
        <v>788.46294233764684</v>
      </c>
      <c r="M669" s="20">
        <v>636.81576634233886</v>
      </c>
      <c r="N669" s="20">
        <v>0</v>
      </c>
      <c r="O669" s="20">
        <v>0</v>
      </c>
      <c r="P669" s="20">
        <v>0</v>
      </c>
      <c r="Q669" s="20">
        <v>0</v>
      </c>
      <c r="R669" s="20">
        <v>0</v>
      </c>
      <c r="S669" s="20">
        <v>0</v>
      </c>
      <c r="T669" s="20">
        <v>0</v>
      </c>
      <c r="U669" s="20">
        <v>62.742181238709698</v>
      </c>
      <c r="V669" s="20">
        <v>0</v>
      </c>
      <c r="W669" s="20">
        <v>94.113271858064536</v>
      </c>
      <c r="X669" s="20">
        <v>1254.1238766508068</v>
      </c>
      <c r="Y669" s="20">
        <v>1254.1238766508068</v>
      </c>
      <c r="Z669" s="20">
        <v>0</v>
      </c>
      <c r="AA669" s="20">
        <v>0</v>
      </c>
      <c r="AB669" s="20">
        <v>0</v>
      </c>
      <c r="AC669" s="20">
        <v>0</v>
      </c>
      <c r="AD669" s="20">
        <v>0</v>
      </c>
      <c r="AE669" s="20">
        <v>0</v>
      </c>
      <c r="AF669" s="20">
        <v>0</v>
      </c>
      <c r="AG669" s="20">
        <v>0</v>
      </c>
      <c r="AH669" s="20">
        <v>0</v>
      </c>
      <c r="AI669" s="20">
        <v>0</v>
      </c>
      <c r="AJ669"/>
      <c r="AK669"/>
      <c r="AL669"/>
      <c r="AM669"/>
      <c r="AN669"/>
      <c r="AO669"/>
    </row>
    <row r="670" spans="1:41" s="46" customFormat="1" ht="10.5" hidden="1" customHeight="1" outlineLevel="2" x14ac:dyDescent="0.35">
      <c r="A670" s="18" t="s">
        <v>809</v>
      </c>
      <c r="B670" s="79" t="s">
        <v>52</v>
      </c>
      <c r="C670" s="67">
        <v>0.9611059907834103</v>
      </c>
      <c r="D670" s="16">
        <v>62.742181238709698</v>
      </c>
      <c r="E670" s="68"/>
      <c r="F670" s="17">
        <v>0</v>
      </c>
      <c r="G670" s="17">
        <v>0</v>
      </c>
      <c r="H670" s="17">
        <v>0</v>
      </c>
      <c r="I670" s="17">
        <v>0</v>
      </c>
      <c r="J670" s="17">
        <v>0</v>
      </c>
      <c r="K670" s="17">
        <v>0</v>
      </c>
      <c r="L670" s="17">
        <v>0</v>
      </c>
      <c r="M670" s="17">
        <v>0</v>
      </c>
      <c r="N670" s="17">
        <v>0</v>
      </c>
      <c r="O670" s="17">
        <v>0</v>
      </c>
      <c r="P670" s="17">
        <v>0</v>
      </c>
      <c r="Q670" s="17">
        <v>0</v>
      </c>
      <c r="R670" s="17">
        <v>0</v>
      </c>
      <c r="S670" s="17">
        <v>0</v>
      </c>
      <c r="T670" s="17">
        <v>0</v>
      </c>
      <c r="U670" s="17">
        <v>62.742181238709698</v>
      </c>
      <c r="V670" s="17">
        <v>0</v>
      </c>
      <c r="W670" s="17">
        <v>0</v>
      </c>
      <c r="X670" s="17">
        <v>0</v>
      </c>
      <c r="Y670" s="17">
        <v>0</v>
      </c>
      <c r="Z670" s="17">
        <v>0</v>
      </c>
      <c r="AA670" s="17">
        <v>0</v>
      </c>
      <c r="AB670" s="17">
        <v>0</v>
      </c>
      <c r="AC670" s="17">
        <v>0</v>
      </c>
      <c r="AD670" s="17">
        <v>0</v>
      </c>
      <c r="AE670" s="17">
        <v>0</v>
      </c>
      <c r="AF670" s="17">
        <v>0</v>
      </c>
      <c r="AG670" s="17">
        <v>0</v>
      </c>
      <c r="AH670" s="17">
        <v>0</v>
      </c>
      <c r="AI670" s="17">
        <v>0</v>
      </c>
      <c r="AJ670"/>
      <c r="AK670"/>
      <c r="AL670"/>
      <c r="AM670"/>
      <c r="AN670"/>
      <c r="AO670"/>
    </row>
    <row r="671" spans="1:41" hidden="1" outlineLevel="2" x14ac:dyDescent="0.35">
      <c r="A671" s="18" t="s">
        <v>789</v>
      </c>
      <c r="B671" s="79" t="s">
        <v>53</v>
      </c>
      <c r="C671" s="67">
        <v>0</v>
      </c>
      <c r="D671" s="16">
        <v>0</v>
      </c>
      <c r="E671" s="68"/>
      <c r="F671" s="17">
        <v>0</v>
      </c>
      <c r="G671" s="17">
        <v>0</v>
      </c>
      <c r="H671" s="17">
        <v>0</v>
      </c>
      <c r="I671" s="17">
        <v>0</v>
      </c>
      <c r="J671" s="17">
        <v>0</v>
      </c>
      <c r="K671" s="17">
        <v>0</v>
      </c>
      <c r="L671" s="17">
        <v>0</v>
      </c>
      <c r="M671" s="17">
        <v>0</v>
      </c>
      <c r="N671" s="17">
        <v>0</v>
      </c>
      <c r="O671" s="17">
        <v>0</v>
      </c>
      <c r="P671" s="17">
        <v>0</v>
      </c>
      <c r="Q671" s="17">
        <v>0</v>
      </c>
      <c r="R671" s="17">
        <v>0</v>
      </c>
      <c r="S671" s="17">
        <v>0</v>
      </c>
      <c r="T671" s="17">
        <v>0</v>
      </c>
      <c r="U671" s="17">
        <v>0</v>
      </c>
      <c r="V671" s="17">
        <v>0</v>
      </c>
      <c r="W671" s="17">
        <v>0</v>
      </c>
      <c r="X671" s="17">
        <v>0</v>
      </c>
      <c r="Y671" s="17">
        <v>0</v>
      </c>
      <c r="Z671" s="17">
        <v>0</v>
      </c>
      <c r="AA671" s="17">
        <v>0</v>
      </c>
      <c r="AB671" s="17">
        <v>0</v>
      </c>
      <c r="AC671" s="17">
        <v>0</v>
      </c>
      <c r="AD671" s="17">
        <v>0</v>
      </c>
      <c r="AE671" s="17">
        <v>0</v>
      </c>
      <c r="AF671" s="17">
        <v>0</v>
      </c>
      <c r="AG671" s="17">
        <v>0</v>
      </c>
      <c r="AH671" s="17">
        <v>0</v>
      </c>
      <c r="AI671" s="17">
        <v>0</v>
      </c>
    </row>
    <row r="672" spans="1:41" hidden="1" outlineLevel="2" x14ac:dyDescent="0.35">
      <c r="A672" s="18" t="s">
        <v>790</v>
      </c>
      <c r="B672" s="79" t="s">
        <v>54</v>
      </c>
      <c r="C672" s="67">
        <v>0</v>
      </c>
      <c r="D672" s="16">
        <v>0</v>
      </c>
      <c r="E672" s="68"/>
      <c r="F672" s="17">
        <v>0</v>
      </c>
      <c r="G672" s="17">
        <v>0</v>
      </c>
      <c r="H672" s="17">
        <v>0</v>
      </c>
      <c r="I672" s="17">
        <v>0</v>
      </c>
      <c r="J672" s="17">
        <v>0</v>
      </c>
      <c r="K672" s="17">
        <v>0</v>
      </c>
      <c r="L672" s="17">
        <v>0</v>
      </c>
      <c r="M672" s="17">
        <v>0</v>
      </c>
      <c r="N672" s="17">
        <v>0</v>
      </c>
      <c r="O672" s="17">
        <v>0</v>
      </c>
      <c r="P672" s="17">
        <v>0</v>
      </c>
      <c r="Q672" s="17">
        <v>0</v>
      </c>
      <c r="R672" s="17">
        <v>0</v>
      </c>
      <c r="S672" s="17">
        <v>0</v>
      </c>
      <c r="T672" s="17">
        <v>0</v>
      </c>
      <c r="U672" s="17">
        <v>0</v>
      </c>
      <c r="V672" s="17">
        <v>0</v>
      </c>
      <c r="W672" s="17">
        <v>0</v>
      </c>
      <c r="X672" s="17">
        <v>0</v>
      </c>
      <c r="Y672" s="17">
        <v>0</v>
      </c>
      <c r="Z672" s="17">
        <v>0</v>
      </c>
      <c r="AA672" s="17">
        <v>0</v>
      </c>
      <c r="AB672" s="17">
        <v>0</v>
      </c>
      <c r="AC672" s="17">
        <v>0</v>
      </c>
      <c r="AD672" s="17">
        <v>0</v>
      </c>
      <c r="AE672" s="17">
        <v>0</v>
      </c>
      <c r="AF672" s="17">
        <v>0</v>
      </c>
      <c r="AG672" s="17">
        <v>0</v>
      </c>
      <c r="AH672" s="17">
        <v>0</v>
      </c>
      <c r="AI672" s="17">
        <v>0</v>
      </c>
    </row>
    <row r="673" spans="1:35" hidden="1" outlineLevel="2" x14ac:dyDescent="0.35">
      <c r="A673" s="18" t="s">
        <v>791</v>
      </c>
      <c r="B673" s="79" t="s">
        <v>55</v>
      </c>
      <c r="C673" s="67">
        <v>0</v>
      </c>
      <c r="D673" s="16">
        <v>0</v>
      </c>
      <c r="E673" s="68"/>
      <c r="F673" s="17">
        <v>0</v>
      </c>
      <c r="G673" s="17">
        <v>0</v>
      </c>
      <c r="H673" s="17">
        <v>0</v>
      </c>
      <c r="I673" s="17">
        <v>0</v>
      </c>
      <c r="J673" s="17">
        <v>0</v>
      </c>
      <c r="K673" s="17">
        <v>0</v>
      </c>
      <c r="L673" s="17">
        <v>0</v>
      </c>
      <c r="M673" s="17">
        <v>0</v>
      </c>
      <c r="N673" s="17">
        <v>0</v>
      </c>
      <c r="O673" s="17">
        <v>0</v>
      </c>
      <c r="P673" s="17">
        <v>0</v>
      </c>
      <c r="Q673" s="17">
        <v>0</v>
      </c>
      <c r="R673" s="17">
        <v>0</v>
      </c>
      <c r="S673" s="17">
        <v>0</v>
      </c>
      <c r="T673" s="17">
        <v>0</v>
      </c>
      <c r="U673" s="17">
        <v>0</v>
      </c>
      <c r="V673" s="17">
        <v>0</v>
      </c>
      <c r="W673" s="17">
        <v>0</v>
      </c>
      <c r="X673" s="17">
        <v>0</v>
      </c>
      <c r="Y673" s="17">
        <v>0</v>
      </c>
      <c r="Z673" s="17">
        <v>0</v>
      </c>
      <c r="AA673" s="17">
        <v>0</v>
      </c>
      <c r="AB673" s="17">
        <v>0</v>
      </c>
      <c r="AC673" s="17">
        <v>0</v>
      </c>
      <c r="AD673" s="17">
        <v>0</v>
      </c>
      <c r="AE673" s="17">
        <v>0</v>
      </c>
      <c r="AF673" s="17">
        <v>0</v>
      </c>
      <c r="AG673" s="17">
        <v>0</v>
      </c>
      <c r="AH673" s="17">
        <v>0</v>
      </c>
      <c r="AI673" s="17">
        <v>0</v>
      </c>
    </row>
    <row r="674" spans="1:35" hidden="1" outlineLevel="2" x14ac:dyDescent="0.35">
      <c r="A674" s="18" t="s">
        <v>792</v>
      </c>
      <c r="B674" s="79" t="s">
        <v>56</v>
      </c>
      <c r="C674" s="67">
        <v>1.4416589861751152</v>
      </c>
      <c r="D674" s="16">
        <v>94.113271858064536</v>
      </c>
      <c r="E674" s="68"/>
      <c r="F674" s="17">
        <v>0</v>
      </c>
      <c r="G674" s="17">
        <v>0</v>
      </c>
      <c r="H674" s="17">
        <v>0</v>
      </c>
      <c r="I674" s="17">
        <v>0</v>
      </c>
      <c r="J674" s="17">
        <v>0</v>
      </c>
      <c r="K674" s="17">
        <v>0</v>
      </c>
      <c r="L674" s="17">
        <v>0</v>
      </c>
      <c r="M674" s="17">
        <v>0</v>
      </c>
      <c r="N674" s="17">
        <v>0</v>
      </c>
      <c r="O674" s="17">
        <v>0</v>
      </c>
      <c r="P674" s="17">
        <v>0</v>
      </c>
      <c r="Q674" s="17">
        <v>0</v>
      </c>
      <c r="R674" s="17">
        <v>0</v>
      </c>
      <c r="S674" s="17">
        <v>0</v>
      </c>
      <c r="T674" s="17">
        <v>0</v>
      </c>
      <c r="U674" s="17">
        <v>0</v>
      </c>
      <c r="V674" s="17">
        <v>0</v>
      </c>
      <c r="W674" s="17">
        <v>94.113271858064536</v>
      </c>
      <c r="X674" s="17">
        <v>0</v>
      </c>
      <c r="Y674" s="17">
        <v>0</v>
      </c>
      <c r="Z674" s="17">
        <v>0</v>
      </c>
      <c r="AA674" s="17">
        <v>0</v>
      </c>
      <c r="AB674" s="17">
        <v>0</v>
      </c>
      <c r="AC674" s="17">
        <v>0</v>
      </c>
      <c r="AD674" s="17">
        <v>0</v>
      </c>
      <c r="AE674" s="17">
        <v>0</v>
      </c>
      <c r="AF674" s="17">
        <v>0</v>
      </c>
      <c r="AG674" s="17">
        <v>0</v>
      </c>
      <c r="AH674" s="17">
        <v>0</v>
      </c>
      <c r="AI674" s="17">
        <v>0</v>
      </c>
    </row>
    <row r="675" spans="1:35" hidden="1" outlineLevel="2" x14ac:dyDescent="0.35">
      <c r="A675" s="18" t="s">
        <v>793</v>
      </c>
      <c r="B675" s="79" t="s">
        <v>57</v>
      </c>
      <c r="C675" s="67">
        <v>0</v>
      </c>
      <c r="D675" s="16">
        <v>0</v>
      </c>
      <c r="E675" s="68"/>
      <c r="F675" s="17">
        <v>0</v>
      </c>
      <c r="G675" s="17">
        <v>0</v>
      </c>
      <c r="H675" s="17">
        <v>0</v>
      </c>
      <c r="I675" s="17">
        <v>0</v>
      </c>
      <c r="J675" s="17">
        <v>0</v>
      </c>
      <c r="K675" s="17">
        <v>0</v>
      </c>
      <c r="L675" s="17">
        <v>0</v>
      </c>
      <c r="M675" s="17">
        <v>0</v>
      </c>
      <c r="N675" s="17">
        <v>0</v>
      </c>
      <c r="O675" s="17">
        <v>0</v>
      </c>
      <c r="P675" s="17">
        <v>0</v>
      </c>
      <c r="Q675" s="17">
        <v>0</v>
      </c>
      <c r="R675" s="17">
        <v>0</v>
      </c>
      <c r="S675" s="17">
        <v>0</v>
      </c>
      <c r="T675" s="17">
        <v>0</v>
      </c>
      <c r="U675" s="17">
        <v>0</v>
      </c>
      <c r="V675" s="17">
        <v>0</v>
      </c>
      <c r="W675" s="17">
        <v>0</v>
      </c>
      <c r="X675" s="17">
        <v>0</v>
      </c>
      <c r="Y675" s="17">
        <v>0</v>
      </c>
      <c r="Z675" s="17">
        <v>0</v>
      </c>
      <c r="AA675" s="17">
        <v>0</v>
      </c>
      <c r="AB675" s="17">
        <v>0</v>
      </c>
      <c r="AC675" s="17">
        <v>0</v>
      </c>
      <c r="AD675" s="17">
        <v>0</v>
      </c>
      <c r="AE675" s="17">
        <v>0</v>
      </c>
      <c r="AF675" s="17">
        <v>0</v>
      </c>
      <c r="AG675" s="17">
        <v>0</v>
      </c>
      <c r="AH675" s="17">
        <v>0</v>
      </c>
      <c r="AI675" s="17">
        <v>0</v>
      </c>
    </row>
    <row r="676" spans="1:35" hidden="1" outlineLevel="2" x14ac:dyDescent="0.35">
      <c r="A676" s="18" t="s">
        <v>794</v>
      </c>
      <c r="B676" s="79" t="s">
        <v>58</v>
      </c>
      <c r="C676" s="67">
        <v>0</v>
      </c>
      <c r="D676" s="16">
        <v>0</v>
      </c>
      <c r="E676" s="68"/>
      <c r="F676" s="17">
        <v>0</v>
      </c>
      <c r="G676" s="17">
        <v>0</v>
      </c>
      <c r="H676" s="17">
        <v>0</v>
      </c>
      <c r="I676" s="17">
        <v>0</v>
      </c>
      <c r="J676" s="17">
        <v>0</v>
      </c>
      <c r="K676" s="17">
        <v>0</v>
      </c>
      <c r="L676" s="17">
        <v>0</v>
      </c>
      <c r="M676" s="17">
        <v>0</v>
      </c>
      <c r="N676" s="17">
        <v>0</v>
      </c>
      <c r="O676" s="17">
        <v>0</v>
      </c>
      <c r="P676" s="17">
        <v>0</v>
      </c>
      <c r="Q676" s="17">
        <v>0</v>
      </c>
      <c r="R676" s="17">
        <v>0</v>
      </c>
      <c r="S676" s="17">
        <v>0</v>
      </c>
      <c r="T676" s="17">
        <v>0</v>
      </c>
      <c r="U676" s="17">
        <v>0</v>
      </c>
      <c r="V676" s="17">
        <v>0</v>
      </c>
      <c r="W676" s="17">
        <v>0</v>
      </c>
      <c r="X676" s="17">
        <v>0</v>
      </c>
      <c r="Y676" s="17">
        <v>0</v>
      </c>
      <c r="Z676" s="17">
        <v>0</v>
      </c>
      <c r="AA676" s="17">
        <v>0</v>
      </c>
      <c r="AB676" s="17">
        <v>0</v>
      </c>
      <c r="AC676" s="17">
        <v>0</v>
      </c>
      <c r="AD676" s="17">
        <v>0</v>
      </c>
      <c r="AE676" s="17">
        <v>0</v>
      </c>
      <c r="AF676" s="17">
        <v>0</v>
      </c>
      <c r="AG676" s="17">
        <v>0</v>
      </c>
      <c r="AH676" s="17">
        <v>0</v>
      </c>
      <c r="AI676" s="17">
        <v>0</v>
      </c>
    </row>
    <row r="677" spans="1:35" hidden="1" outlineLevel="2" x14ac:dyDescent="0.35">
      <c r="A677" s="18" t="s">
        <v>795</v>
      </c>
      <c r="B677" s="79" t="s">
        <v>59</v>
      </c>
      <c r="C677" s="67">
        <v>3.2416589861751151</v>
      </c>
      <c r="D677" s="16">
        <v>211.61948585806454</v>
      </c>
      <c r="E677" s="68"/>
      <c r="F677" s="17">
        <v>0</v>
      </c>
      <c r="G677" s="17">
        <v>0</v>
      </c>
      <c r="H677" s="17">
        <v>0</v>
      </c>
      <c r="I677" s="17">
        <v>0</v>
      </c>
      <c r="J677" s="17">
        <v>0</v>
      </c>
      <c r="K677" s="17">
        <v>0</v>
      </c>
      <c r="L677" s="17">
        <v>0</v>
      </c>
      <c r="M677" s="17">
        <v>0</v>
      </c>
      <c r="N677" s="17">
        <v>0</v>
      </c>
      <c r="O677" s="17">
        <v>0</v>
      </c>
      <c r="P677" s="17">
        <v>0</v>
      </c>
      <c r="Q677" s="17">
        <v>0</v>
      </c>
      <c r="R677" s="17">
        <v>0</v>
      </c>
      <c r="S677" s="17">
        <v>0</v>
      </c>
      <c r="T677" s="17">
        <v>0</v>
      </c>
      <c r="U677" s="17">
        <v>0</v>
      </c>
      <c r="V677" s="17">
        <v>0</v>
      </c>
      <c r="W677" s="17">
        <v>0</v>
      </c>
      <c r="X677" s="17">
        <v>105.80974292903227</v>
      </c>
      <c r="Y677" s="17">
        <v>105.80974292903227</v>
      </c>
      <c r="Z677" s="17">
        <v>0</v>
      </c>
      <c r="AA677" s="17">
        <v>0</v>
      </c>
      <c r="AB677" s="17">
        <v>0</v>
      </c>
      <c r="AC677" s="17">
        <v>0</v>
      </c>
      <c r="AD677" s="17">
        <v>0</v>
      </c>
      <c r="AE677" s="17">
        <v>0</v>
      </c>
      <c r="AF677" s="17">
        <v>0</v>
      </c>
      <c r="AG677" s="17">
        <v>0</v>
      </c>
      <c r="AH677" s="17">
        <v>0</v>
      </c>
      <c r="AI677" s="17">
        <v>0</v>
      </c>
    </row>
    <row r="678" spans="1:35" hidden="1" outlineLevel="2" x14ac:dyDescent="0.35">
      <c r="A678" s="18" t="s">
        <v>796</v>
      </c>
      <c r="B678" s="79" t="s">
        <v>60</v>
      </c>
      <c r="C678" s="67">
        <v>0</v>
      </c>
      <c r="D678" s="16">
        <v>0</v>
      </c>
      <c r="E678" s="68"/>
      <c r="F678" s="17">
        <v>0</v>
      </c>
      <c r="G678" s="17">
        <v>0</v>
      </c>
      <c r="H678" s="17">
        <v>0</v>
      </c>
      <c r="I678" s="17">
        <v>0</v>
      </c>
      <c r="J678" s="17">
        <v>0</v>
      </c>
      <c r="K678" s="17">
        <v>0</v>
      </c>
      <c r="L678" s="17">
        <v>0</v>
      </c>
      <c r="M678" s="17">
        <v>0</v>
      </c>
      <c r="N678" s="17">
        <v>0</v>
      </c>
      <c r="O678" s="17">
        <v>0</v>
      </c>
      <c r="P678" s="17">
        <v>0</v>
      </c>
      <c r="Q678" s="17">
        <v>0</v>
      </c>
      <c r="R678" s="17">
        <v>0</v>
      </c>
      <c r="S678" s="17">
        <v>0</v>
      </c>
      <c r="T678" s="17">
        <v>0</v>
      </c>
      <c r="U678" s="17">
        <v>0</v>
      </c>
      <c r="V678" s="17">
        <v>0</v>
      </c>
      <c r="W678" s="17">
        <v>0</v>
      </c>
      <c r="X678" s="17">
        <v>0</v>
      </c>
      <c r="Y678" s="17">
        <v>0</v>
      </c>
      <c r="Z678" s="17">
        <v>0</v>
      </c>
      <c r="AA678" s="17">
        <v>0</v>
      </c>
      <c r="AB678" s="17">
        <v>0</v>
      </c>
      <c r="AC678" s="17">
        <v>0</v>
      </c>
      <c r="AD678" s="17">
        <v>0</v>
      </c>
      <c r="AE678" s="17">
        <v>0</v>
      </c>
      <c r="AF678" s="17">
        <v>0</v>
      </c>
      <c r="AG678" s="17">
        <v>0</v>
      </c>
      <c r="AH678" s="17">
        <v>0</v>
      </c>
      <c r="AI678" s="17">
        <v>0</v>
      </c>
    </row>
    <row r="679" spans="1:35" hidden="1" outlineLevel="2" x14ac:dyDescent="0.35">
      <c r="A679" s="18" t="s">
        <v>797</v>
      </c>
      <c r="B679" s="79" t="s">
        <v>61</v>
      </c>
      <c r="C679" s="67">
        <v>0</v>
      </c>
      <c r="D679" s="16">
        <v>0</v>
      </c>
      <c r="E679" s="68"/>
      <c r="F679" s="17">
        <v>0</v>
      </c>
      <c r="G679" s="17">
        <v>0</v>
      </c>
      <c r="H679" s="17">
        <v>0</v>
      </c>
      <c r="I679" s="17">
        <v>0</v>
      </c>
      <c r="J679" s="17">
        <v>0</v>
      </c>
      <c r="K679" s="17">
        <v>0</v>
      </c>
      <c r="L679" s="17">
        <v>0</v>
      </c>
      <c r="M679" s="17">
        <v>0</v>
      </c>
      <c r="N679" s="17">
        <v>0</v>
      </c>
      <c r="O679" s="17">
        <v>0</v>
      </c>
      <c r="P679" s="17">
        <v>0</v>
      </c>
      <c r="Q679" s="17">
        <v>0</v>
      </c>
      <c r="R679" s="17">
        <v>0</v>
      </c>
      <c r="S679" s="17">
        <v>0</v>
      </c>
      <c r="T679" s="17">
        <v>0</v>
      </c>
      <c r="U679" s="17">
        <v>0</v>
      </c>
      <c r="V679" s="17">
        <v>0</v>
      </c>
      <c r="W679" s="17">
        <v>0</v>
      </c>
      <c r="X679" s="17">
        <v>0</v>
      </c>
      <c r="Y679" s="17">
        <v>0</v>
      </c>
      <c r="Z679" s="17">
        <v>0</v>
      </c>
      <c r="AA679" s="17">
        <v>0</v>
      </c>
      <c r="AB679" s="17">
        <v>0</v>
      </c>
      <c r="AC679" s="17">
        <v>0</v>
      </c>
      <c r="AD679" s="17">
        <v>0</v>
      </c>
      <c r="AE679" s="17">
        <v>0</v>
      </c>
      <c r="AF679" s="17">
        <v>0</v>
      </c>
      <c r="AG679" s="17">
        <v>0</v>
      </c>
      <c r="AH679" s="17">
        <v>0</v>
      </c>
      <c r="AI679" s="17">
        <v>0</v>
      </c>
    </row>
    <row r="680" spans="1:35" hidden="1" outlineLevel="2" x14ac:dyDescent="0.35">
      <c r="A680" s="18" t="s">
        <v>798</v>
      </c>
      <c r="B680" s="79" t="s">
        <v>62</v>
      </c>
      <c r="C680" s="67">
        <v>0</v>
      </c>
      <c r="D680" s="16">
        <v>0</v>
      </c>
      <c r="E680" s="68"/>
      <c r="F680" s="17">
        <v>0</v>
      </c>
      <c r="G680" s="17">
        <v>0</v>
      </c>
      <c r="H680" s="17">
        <v>0</v>
      </c>
      <c r="I680" s="17">
        <v>0</v>
      </c>
      <c r="J680" s="17">
        <v>0</v>
      </c>
      <c r="K680" s="17">
        <v>0</v>
      </c>
      <c r="L680" s="17">
        <v>0</v>
      </c>
      <c r="M680" s="17">
        <v>0</v>
      </c>
      <c r="N680" s="17">
        <v>0</v>
      </c>
      <c r="O680" s="17">
        <v>0</v>
      </c>
      <c r="P680" s="17">
        <v>0</v>
      </c>
      <c r="Q680" s="17">
        <v>0</v>
      </c>
      <c r="R680" s="17">
        <v>0</v>
      </c>
      <c r="S680" s="17">
        <v>0</v>
      </c>
      <c r="T680" s="17">
        <v>0</v>
      </c>
      <c r="U680" s="17">
        <v>0</v>
      </c>
      <c r="V680" s="17">
        <v>0</v>
      </c>
      <c r="W680" s="17">
        <v>0</v>
      </c>
      <c r="X680" s="17">
        <v>0</v>
      </c>
      <c r="Y680" s="17">
        <v>0</v>
      </c>
      <c r="Z680" s="17">
        <v>0</v>
      </c>
      <c r="AA680" s="17">
        <v>0</v>
      </c>
      <c r="AB680" s="17">
        <v>0</v>
      </c>
      <c r="AC680" s="17">
        <v>0</v>
      </c>
      <c r="AD680" s="17">
        <v>0</v>
      </c>
      <c r="AE680" s="17">
        <v>0</v>
      </c>
      <c r="AF680" s="17">
        <v>0</v>
      </c>
      <c r="AG680" s="17">
        <v>0</v>
      </c>
      <c r="AH680" s="17">
        <v>0</v>
      </c>
      <c r="AI680" s="17">
        <v>0</v>
      </c>
    </row>
    <row r="681" spans="1:35" hidden="1" outlineLevel="2" x14ac:dyDescent="0.35">
      <c r="A681" s="18" t="s">
        <v>799</v>
      </c>
      <c r="B681" s="79" t="s">
        <v>63</v>
      </c>
      <c r="C681" s="67">
        <v>35.180529953917059</v>
      </c>
      <c r="D681" s="16">
        <v>2296.6282674435492</v>
      </c>
      <c r="E681" s="68"/>
      <c r="F681" s="17">
        <v>0</v>
      </c>
      <c r="G681" s="17">
        <v>0</v>
      </c>
      <c r="H681" s="17">
        <v>0</v>
      </c>
      <c r="I681" s="17">
        <v>0</v>
      </c>
      <c r="J681" s="17">
        <v>0</v>
      </c>
      <c r="K681" s="17">
        <v>0</v>
      </c>
      <c r="L681" s="17">
        <v>0</v>
      </c>
      <c r="M681" s="17">
        <v>0</v>
      </c>
      <c r="N681" s="17">
        <v>0</v>
      </c>
      <c r="O681" s="17">
        <v>0</v>
      </c>
      <c r="P681" s="17">
        <v>0</v>
      </c>
      <c r="Q681" s="17">
        <v>0</v>
      </c>
      <c r="R681" s="17">
        <v>0</v>
      </c>
      <c r="S681" s="17">
        <v>0</v>
      </c>
      <c r="T681" s="17">
        <v>0</v>
      </c>
      <c r="U681" s="17">
        <v>0</v>
      </c>
      <c r="V681" s="17">
        <v>0</v>
      </c>
      <c r="W681" s="17">
        <v>0</v>
      </c>
      <c r="X681" s="17">
        <v>1148.3141337217746</v>
      </c>
      <c r="Y681" s="17">
        <v>1148.3141337217746</v>
      </c>
      <c r="Z681" s="17">
        <v>0</v>
      </c>
      <c r="AA681" s="17">
        <v>0</v>
      </c>
      <c r="AB681" s="17">
        <v>0</v>
      </c>
      <c r="AC681" s="17">
        <v>0</v>
      </c>
      <c r="AD681" s="17">
        <v>0</v>
      </c>
      <c r="AE681" s="17">
        <v>0</v>
      </c>
      <c r="AF681" s="17">
        <v>0</v>
      </c>
      <c r="AG681" s="17">
        <v>0</v>
      </c>
      <c r="AH681" s="17">
        <v>0</v>
      </c>
      <c r="AI681" s="17">
        <v>0</v>
      </c>
    </row>
    <row r="682" spans="1:35" hidden="1" outlineLevel="2" x14ac:dyDescent="0.35">
      <c r="A682" s="18" t="s">
        <v>800</v>
      </c>
      <c r="B682" s="79" t="s">
        <v>64</v>
      </c>
      <c r="C682" s="67">
        <v>22.529412442396314</v>
      </c>
      <c r="D682" s="16">
        <v>1470.7477554169357</v>
      </c>
      <c r="E682" s="68"/>
      <c r="F682" s="17">
        <v>0</v>
      </c>
      <c r="G682" s="17">
        <v>0</v>
      </c>
      <c r="H682" s="17">
        <v>0</v>
      </c>
      <c r="I682" s="17">
        <v>1470.7477554169357</v>
      </c>
      <c r="J682" s="17">
        <v>0</v>
      </c>
      <c r="K682" s="17">
        <v>0</v>
      </c>
      <c r="L682" s="17">
        <v>0</v>
      </c>
      <c r="M682" s="17">
        <v>0</v>
      </c>
      <c r="N682" s="17">
        <v>0</v>
      </c>
      <c r="O682" s="17">
        <v>0</v>
      </c>
      <c r="P682" s="17">
        <v>0</v>
      </c>
      <c r="Q682" s="17">
        <v>0</v>
      </c>
      <c r="R682" s="17">
        <v>0</v>
      </c>
      <c r="S682" s="17">
        <v>0</v>
      </c>
      <c r="T682" s="17">
        <v>0</v>
      </c>
      <c r="U682" s="17">
        <v>0</v>
      </c>
      <c r="V682" s="17">
        <v>0</v>
      </c>
      <c r="W682" s="17">
        <v>0</v>
      </c>
      <c r="X682" s="17">
        <v>0</v>
      </c>
      <c r="Y682" s="17">
        <v>0</v>
      </c>
      <c r="Z682" s="17">
        <v>0</v>
      </c>
      <c r="AA682" s="17">
        <v>0</v>
      </c>
      <c r="AB682" s="17">
        <v>0</v>
      </c>
      <c r="AC682" s="17">
        <v>0</v>
      </c>
      <c r="AD682" s="17">
        <v>0</v>
      </c>
      <c r="AE682" s="17">
        <v>0</v>
      </c>
      <c r="AF682" s="17">
        <v>0</v>
      </c>
      <c r="AG682" s="17">
        <v>0</v>
      </c>
      <c r="AH682" s="17">
        <v>0</v>
      </c>
      <c r="AI682" s="17">
        <v>0</v>
      </c>
    </row>
    <row r="683" spans="1:35" customFormat="1" hidden="1" outlineLevel="2" x14ac:dyDescent="0.35">
      <c r="A683" s="18" t="s">
        <v>801</v>
      </c>
      <c r="B683" s="79" t="s">
        <v>65</v>
      </c>
      <c r="C683" s="67">
        <v>9.1125000000000007</v>
      </c>
      <c r="D683" s="16">
        <v>594.87520837500017</v>
      </c>
      <c r="E683" s="68"/>
      <c r="F683" s="17">
        <v>0</v>
      </c>
      <c r="G683" s="17">
        <v>0</v>
      </c>
      <c r="H683" s="17">
        <v>0</v>
      </c>
      <c r="I683" s="17">
        <v>0</v>
      </c>
      <c r="J683" s="17">
        <v>0</v>
      </c>
      <c r="K683" s="17">
        <v>0</v>
      </c>
      <c r="L683" s="17">
        <v>297.43760418750009</v>
      </c>
      <c r="M683" s="17">
        <v>297.43760418750009</v>
      </c>
      <c r="N683" s="17">
        <v>0</v>
      </c>
      <c r="O683" s="17">
        <v>0</v>
      </c>
      <c r="P683" s="17">
        <v>0</v>
      </c>
      <c r="Q683" s="17">
        <v>0</v>
      </c>
      <c r="R683" s="17">
        <v>0</v>
      </c>
      <c r="S683" s="17">
        <v>0</v>
      </c>
      <c r="T683" s="17">
        <v>0</v>
      </c>
      <c r="U683" s="17">
        <v>0</v>
      </c>
      <c r="V683" s="17">
        <v>0</v>
      </c>
      <c r="W683" s="17">
        <v>0</v>
      </c>
      <c r="X683" s="17">
        <v>0</v>
      </c>
      <c r="Y683" s="17">
        <v>0</v>
      </c>
      <c r="Z683" s="17">
        <v>0</v>
      </c>
      <c r="AA683" s="17">
        <v>0</v>
      </c>
      <c r="AB683" s="17">
        <v>0</v>
      </c>
      <c r="AC683" s="17">
        <v>0</v>
      </c>
      <c r="AD683" s="17">
        <v>0</v>
      </c>
      <c r="AE683" s="17">
        <v>0</v>
      </c>
      <c r="AF683" s="17">
        <v>0</v>
      </c>
      <c r="AG683" s="17">
        <v>0</v>
      </c>
      <c r="AH683" s="17">
        <v>0</v>
      </c>
      <c r="AI683" s="17">
        <v>0</v>
      </c>
    </row>
    <row r="684" spans="1:35" customFormat="1" hidden="1" outlineLevel="2" x14ac:dyDescent="0.35">
      <c r="A684" s="18" t="s">
        <v>802</v>
      </c>
      <c r="B684" s="79" t="s">
        <v>66</v>
      </c>
      <c r="C684" s="67">
        <v>0</v>
      </c>
      <c r="D684" s="16">
        <v>0</v>
      </c>
      <c r="E684" s="68"/>
      <c r="F684" s="17">
        <v>0</v>
      </c>
      <c r="G684" s="17">
        <v>0</v>
      </c>
      <c r="H684" s="17">
        <v>0</v>
      </c>
      <c r="I684" s="17">
        <v>0</v>
      </c>
      <c r="J684" s="17">
        <v>0</v>
      </c>
      <c r="K684" s="17">
        <v>0</v>
      </c>
      <c r="L684" s="17">
        <v>0</v>
      </c>
      <c r="M684" s="17">
        <v>0</v>
      </c>
      <c r="N684" s="17">
        <v>0</v>
      </c>
      <c r="O684" s="17">
        <v>0</v>
      </c>
      <c r="P684" s="17">
        <v>0</v>
      </c>
      <c r="Q684" s="17">
        <v>0</v>
      </c>
      <c r="R684" s="17">
        <v>0</v>
      </c>
      <c r="S684" s="17">
        <v>0</v>
      </c>
      <c r="T684" s="17">
        <v>0</v>
      </c>
      <c r="U684" s="17">
        <v>0</v>
      </c>
      <c r="V684" s="17">
        <v>0</v>
      </c>
      <c r="W684" s="17">
        <v>0</v>
      </c>
      <c r="X684" s="17">
        <v>0</v>
      </c>
      <c r="Y684" s="17">
        <v>0</v>
      </c>
      <c r="Z684" s="17">
        <v>0</v>
      </c>
      <c r="AA684" s="17">
        <v>0</v>
      </c>
      <c r="AB684" s="17">
        <v>0</v>
      </c>
      <c r="AC684" s="17">
        <v>0</v>
      </c>
      <c r="AD684" s="17">
        <v>0</v>
      </c>
      <c r="AE684" s="17">
        <v>0</v>
      </c>
      <c r="AF684" s="17">
        <v>0</v>
      </c>
      <c r="AG684" s="17">
        <v>0</v>
      </c>
      <c r="AH684" s="17">
        <v>0</v>
      </c>
      <c r="AI684" s="17">
        <v>0</v>
      </c>
    </row>
    <row r="685" spans="1:35" customFormat="1" hidden="1" outlineLevel="2" x14ac:dyDescent="0.35">
      <c r="A685" s="18" t="s">
        <v>803</v>
      </c>
      <c r="B685" s="79" t="s">
        <v>67</v>
      </c>
      <c r="C685" s="67">
        <v>0</v>
      </c>
      <c r="D685" s="16">
        <v>0</v>
      </c>
      <c r="E685" s="68"/>
      <c r="F685" s="17">
        <v>0</v>
      </c>
      <c r="G685" s="17">
        <v>0</v>
      </c>
      <c r="H685" s="17">
        <v>0</v>
      </c>
      <c r="I685" s="17">
        <v>0</v>
      </c>
      <c r="J685" s="17">
        <v>0</v>
      </c>
      <c r="K685" s="17">
        <v>0</v>
      </c>
      <c r="L685" s="17">
        <v>0</v>
      </c>
      <c r="M685" s="17">
        <v>0</v>
      </c>
      <c r="N685" s="17">
        <v>0</v>
      </c>
      <c r="O685" s="17">
        <v>0</v>
      </c>
      <c r="P685" s="17">
        <v>0</v>
      </c>
      <c r="Q685" s="17">
        <v>0</v>
      </c>
      <c r="R685" s="17">
        <v>0</v>
      </c>
      <c r="S685" s="17">
        <v>0</v>
      </c>
      <c r="T685" s="17">
        <v>0</v>
      </c>
      <c r="U685" s="17">
        <v>0</v>
      </c>
      <c r="V685" s="17">
        <v>0</v>
      </c>
      <c r="W685" s="17">
        <v>0</v>
      </c>
      <c r="X685" s="17">
        <v>0</v>
      </c>
      <c r="Y685" s="17">
        <v>0</v>
      </c>
      <c r="Z685" s="17">
        <v>0</v>
      </c>
      <c r="AA685" s="17">
        <v>0</v>
      </c>
      <c r="AB685" s="17">
        <v>0</v>
      </c>
      <c r="AC685" s="17">
        <v>0</v>
      </c>
      <c r="AD685" s="17">
        <v>0</v>
      </c>
      <c r="AE685" s="17">
        <v>0</v>
      </c>
      <c r="AF685" s="17">
        <v>0</v>
      </c>
      <c r="AG685" s="17">
        <v>0</v>
      </c>
      <c r="AH685" s="17">
        <v>0</v>
      </c>
      <c r="AI685" s="17">
        <v>0</v>
      </c>
    </row>
    <row r="686" spans="1:35" customFormat="1" hidden="1" outlineLevel="2" x14ac:dyDescent="0.35">
      <c r="A686" s="18" t="s">
        <v>804</v>
      </c>
      <c r="B686" s="79" t="s">
        <v>68</v>
      </c>
      <c r="C686" s="67">
        <v>2.8833179723502305</v>
      </c>
      <c r="D686" s="16">
        <v>188.22654371612907</v>
      </c>
      <c r="E686" s="68"/>
      <c r="F686" s="17">
        <v>0</v>
      </c>
      <c r="G686" s="17">
        <v>0</v>
      </c>
      <c r="H686" s="17">
        <v>188.22654371612907</v>
      </c>
      <c r="I686" s="17">
        <v>0</v>
      </c>
      <c r="J686" s="17">
        <v>0</v>
      </c>
      <c r="K686" s="17">
        <v>0</v>
      </c>
      <c r="L686" s="17">
        <v>0</v>
      </c>
      <c r="M686" s="17">
        <v>0</v>
      </c>
      <c r="N686" s="17">
        <v>0</v>
      </c>
      <c r="O686" s="17">
        <v>0</v>
      </c>
      <c r="P686" s="17">
        <v>0</v>
      </c>
      <c r="Q686" s="17">
        <v>0</v>
      </c>
      <c r="R686" s="17">
        <v>0</v>
      </c>
      <c r="S686" s="17">
        <v>0</v>
      </c>
      <c r="T686" s="17">
        <v>0</v>
      </c>
      <c r="U686" s="17">
        <v>0</v>
      </c>
      <c r="V686" s="17">
        <v>0</v>
      </c>
      <c r="W686" s="17">
        <v>0</v>
      </c>
      <c r="X686" s="17">
        <v>0</v>
      </c>
      <c r="Y686" s="17">
        <v>0</v>
      </c>
      <c r="Z686" s="17">
        <v>0</v>
      </c>
      <c r="AA686" s="17">
        <v>0</v>
      </c>
      <c r="AB686" s="17">
        <v>0</v>
      </c>
      <c r="AC686" s="17">
        <v>0</v>
      </c>
      <c r="AD686" s="17">
        <v>0</v>
      </c>
      <c r="AE686" s="17">
        <v>0</v>
      </c>
      <c r="AF686" s="17">
        <v>0</v>
      </c>
      <c r="AG686" s="17">
        <v>0</v>
      </c>
      <c r="AH686" s="17">
        <v>0</v>
      </c>
      <c r="AI686" s="17">
        <v>0</v>
      </c>
    </row>
    <row r="687" spans="1:35" customFormat="1" hidden="1" outlineLevel="2" x14ac:dyDescent="0.35">
      <c r="A687" s="18" t="s">
        <v>805</v>
      </c>
      <c r="B687" s="79" t="s">
        <v>69</v>
      </c>
      <c r="C687" s="67">
        <v>4.3249769585253457</v>
      </c>
      <c r="D687" s="16">
        <v>282.33981557419361</v>
      </c>
      <c r="E687" s="68"/>
      <c r="F687" s="17">
        <v>0</v>
      </c>
      <c r="G687" s="17">
        <v>0</v>
      </c>
      <c r="H687" s="17">
        <v>0</v>
      </c>
      <c r="I687" s="17">
        <v>282.33981557419361</v>
      </c>
      <c r="J687" s="17">
        <v>0</v>
      </c>
      <c r="K687" s="17">
        <v>0</v>
      </c>
      <c r="L687" s="17">
        <v>0</v>
      </c>
      <c r="M687" s="17">
        <v>0</v>
      </c>
      <c r="N687" s="17">
        <v>0</v>
      </c>
      <c r="O687" s="17">
        <v>0</v>
      </c>
      <c r="P687" s="17">
        <v>0</v>
      </c>
      <c r="Q687" s="17">
        <v>0</v>
      </c>
      <c r="R687" s="17">
        <v>0</v>
      </c>
      <c r="S687" s="17">
        <v>0</v>
      </c>
      <c r="T687" s="17">
        <v>0</v>
      </c>
      <c r="U687" s="17">
        <v>0</v>
      </c>
      <c r="V687" s="17">
        <v>0</v>
      </c>
      <c r="W687" s="17">
        <v>0</v>
      </c>
      <c r="X687" s="17">
        <v>0</v>
      </c>
      <c r="Y687" s="17">
        <v>0</v>
      </c>
      <c r="Z687" s="17">
        <v>0</v>
      </c>
      <c r="AA687" s="17">
        <v>0</v>
      </c>
      <c r="AB687" s="17">
        <v>0</v>
      </c>
      <c r="AC687" s="17">
        <v>0</v>
      </c>
      <c r="AD687" s="17">
        <v>0</v>
      </c>
      <c r="AE687" s="17">
        <v>0</v>
      </c>
      <c r="AF687" s="17">
        <v>0</v>
      </c>
      <c r="AG687" s="17">
        <v>0</v>
      </c>
      <c r="AH687" s="17">
        <v>0</v>
      </c>
      <c r="AI687" s="17">
        <v>0</v>
      </c>
    </row>
    <row r="688" spans="1:35" customFormat="1" hidden="1" outlineLevel="2" x14ac:dyDescent="0.35">
      <c r="A688" s="18" t="s">
        <v>806</v>
      </c>
      <c r="B688" s="79" t="s">
        <v>70</v>
      </c>
      <c r="C688" s="67">
        <v>3.7833179723502304</v>
      </c>
      <c r="D688" s="16">
        <v>246.97965071612907</v>
      </c>
      <c r="E688" s="68"/>
      <c r="F688" s="17">
        <v>0</v>
      </c>
      <c r="G688" s="17">
        <v>0</v>
      </c>
      <c r="H688" s="17">
        <v>0</v>
      </c>
      <c r="I688" s="17">
        <v>0</v>
      </c>
      <c r="J688" s="17">
        <v>246.97965071612907</v>
      </c>
      <c r="K688" s="17">
        <v>0</v>
      </c>
      <c r="L688" s="17">
        <v>0</v>
      </c>
      <c r="M688" s="17">
        <v>0</v>
      </c>
      <c r="N688" s="17">
        <v>0</v>
      </c>
      <c r="O688" s="17">
        <v>0</v>
      </c>
      <c r="P688" s="17">
        <v>0</v>
      </c>
      <c r="Q688" s="17">
        <v>0</v>
      </c>
      <c r="R688" s="17">
        <v>0</v>
      </c>
      <c r="S688" s="17">
        <v>0</v>
      </c>
      <c r="T688" s="17">
        <v>0</v>
      </c>
      <c r="U688" s="17">
        <v>0</v>
      </c>
      <c r="V688" s="17">
        <v>0</v>
      </c>
      <c r="W688" s="17">
        <v>0</v>
      </c>
      <c r="X688" s="17">
        <v>0</v>
      </c>
      <c r="Y688" s="17">
        <v>0</v>
      </c>
      <c r="Z688" s="17">
        <v>0</v>
      </c>
      <c r="AA688" s="17">
        <v>0</v>
      </c>
      <c r="AB688" s="17">
        <v>0</v>
      </c>
      <c r="AC688" s="17">
        <v>0</v>
      </c>
      <c r="AD688" s="17">
        <v>0</v>
      </c>
      <c r="AE688" s="17">
        <v>0</v>
      </c>
      <c r="AF688" s="17">
        <v>0</v>
      </c>
      <c r="AG688" s="17">
        <v>0</v>
      </c>
      <c r="AH688" s="17">
        <v>0</v>
      </c>
      <c r="AI688" s="17">
        <v>0</v>
      </c>
    </row>
    <row r="689" spans="1:41" customFormat="1" hidden="1" outlineLevel="2" x14ac:dyDescent="0.35">
      <c r="A689" s="18" t="s">
        <v>807</v>
      </c>
      <c r="B689" s="79" t="s">
        <v>71</v>
      </c>
      <c r="C689" s="67">
        <v>0</v>
      </c>
      <c r="D689" s="16">
        <v>0</v>
      </c>
      <c r="E689" s="68"/>
      <c r="F689" s="17">
        <v>0</v>
      </c>
      <c r="G689" s="17">
        <v>0</v>
      </c>
      <c r="H689" s="17">
        <v>0</v>
      </c>
      <c r="I689" s="17">
        <v>0</v>
      </c>
      <c r="J689" s="17">
        <v>0</v>
      </c>
      <c r="K689" s="17">
        <v>0</v>
      </c>
      <c r="L689" s="17">
        <v>0</v>
      </c>
      <c r="M689" s="17">
        <v>0</v>
      </c>
      <c r="N689" s="17">
        <v>0</v>
      </c>
      <c r="O689" s="17">
        <v>0</v>
      </c>
      <c r="P689" s="17">
        <v>0</v>
      </c>
      <c r="Q689" s="17">
        <v>0</v>
      </c>
      <c r="R689" s="17">
        <v>0</v>
      </c>
      <c r="S689" s="17">
        <v>0</v>
      </c>
      <c r="T689" s="17">
        <v>0</v>
      </c>
      <c r="U689" s="17">
        <v>0</v>
      </c>
      <c r="V689" s="17">
        <v>0</v>
      </c>
      <c r="W689" s="17">
        <v>0</v>
      </c>
      <c r="X689" s="17">
        <v>0</v>
      </c>
      <c r="Y689" s="17">
        <v>0</v>
      </c>
      <c r="Z689" s="17">
        <v>0</v>
      </c>
      <c r="AA689" s="17">
        <v>0</v>
      </c>
      <c r="AB689" s="17">
        <v>0</v>
      </c>
      <c r="AC689" s="17">
        <v>0</v>
      </c>
      <c r="AD689" s="17">
        <v>0</v>
      </c>
      <c r="AE689" s="17">
        <v>0</v>
      </c>
      <c r="AF689" s="17">
        <v>0</v>
      </c>
      <c r="AG689" s="17">
        <v>0</v>
      </c>
      <c r="AH689" s="17">
        <v>0</v>
      </c>
      <c r="AI689" s="17">
        <v>0</v>
      </c>
    </row>
    <row r="690" spans="1:41" customFormat="1" hidden="1" outlineLevel="2" x14ac:dyDescent="0.35">
      <c r="A690" s="18" t="s">
        <v>808</v>
      </c>
      <c r="B690" s="79" t="s">
        <v>72</v>
      </c>
      <c r="C690" s="67">
        <v>2.8833179723502305</v>
      </c>
      <c r="D690" s="16">
        <v>188.22654371612907</v>
      </c>
      <c r="E690" s="68"/>
      <c r="F690" s="17">
        <v>0</v>
      </c>
      <c r="G690" s="17">
        <v>0</v>
      </c>
      <c r="H690" s="17">
        <v>0</v>
      </c>
      <c r="I690" s="17">
        <v>0</v>
      </c>
      <c r="J690" s="17">
        <v>0</v>
      </c>
      <c r="K690" s="17">
        <v>0</v>
      </c>
      <c r="L690" s="17">
        <v>0</v>
      </c>
      <c r="M690" s="17">
        <v>188.22654371612907</v>
      </c>
      <c r="N690" s="17">
        <v>0</v>
      </c>
      <c r="O690" s="17">
        <v>0</v>
      </c>
      <c r="P690" s="17">
        <v>0</v>
      </c>
      <c r="Q690" s="17">
        <v>0</v>
      </c>
      <c r="R690" s="17">
        <v>0</v>
      </c>
      <c r="S690" s="17">
        <v>0</v>
      </c>
      <c r="T690" s="17">
        <v>0</v>
      </c>
      <c r="U690" s="17">
        <v>0</v>
      </c>
      <c r="V690" s="17">
        <v>0</v>
      </c>
      <c r="W690" s="17">
        <v>0</v>
      </c>
      <c r="X690" s="17">
        <v>0</v>
      </c>
      <c r="Y690" s="17">
        <v>0</v>
      </c>
      <c r="Z690" s="17">
        <v>0</v>
      </c>
      <c r="AA690" s="17">
        <v>0</v>
      </c>
      <c r="AB690" s="17">
        <v>0</v>
      </c>
      <c r="AC690" s="17">
        <v>0</v>
      </c>
      <c r="AD690" s="17">
        <v>0</v>
      </c>
      <c r="AE690" s="17">
        <v>0</v>
      </c>
      <c r="AF690" s="17">
        <v>0</v>
      </c>
      <c r="AG690" s="17">
        <v>0</v>
      </c>
      <c r="AH690" s="17">
        <v>0</v>
      </c>
      <c r="AI690" s="17">
        <v>0</v>
      </c>
    </row>
    <row r="691" spans="1:41" customFormat="1" hidden="1" outlineLevel="2" x14ac:dyDescent="0.35">
      <c r="A691" s="18" t="s">
        <v>810</v>
      </c>
      <c r="B691" s="79" t="s">
        <v>73</v>
      </c>
      <c r="C691" s="67">
        <v>0</v>
      </c>
      <c r="D691" s="16">
        <v>0</v>
      </c>
      <c r="E691" s="68"/>
      <c r="F691" s="17">
        <v>0</v>
      </c>
      <c r="G691" s="17">
        <v>0</v>
      </c>
      <c r="H691" s="17">
        <v>0</v>
      </c>
      <c r="I691" s="17">
        <v>0</v>
      </c>
      <c r="J691" s="17">
        <v>0</v>
      </c>
      <c r="K691" s="17">
        <v>0</v>
      </c>
      <c r="L691" s="17">
        <v>0</v>
      </c>
      <c r="M691" s="17">
        <v>0</v>
      </c>
      <c r="N691" s="17">
        <v>0</v>
      </c>
      <c r="O691" s="17">
        <v>0</v>
      </c>
      <c r="P691" s="17">
        <v>0</v>
      </c>
      <c r="Q691" s="17">
        <v>0</v>
      </c>
      <c r="R691" s="17">
        <v>0</v>
      </c>
      <c r="S691" s="17">
        <v>0</v>
      </c>
      <c r="T691" s="17">
        <v>0</v>
      </c>
      <c r="U691" s="17">
        <v>0</v>
      </c>
      <c r="V691" s="17">
        <v>0</v>
      </c>
      <c r="W691" s="17">
        <v>0</v>
      </c>
      <c r="X691" s="17">
        <v>0</v>
      </c>
      <c r="Y691" s="17">
        <v>0</v>
      </c>
      <c r="Z691" s="17">
        <v>0</v>
      </c>
      <c r="AA691" s="17">
        <v>0</v>
      </c>
      <c r="AB691" s="17">
        <v>0</v>
      </c>
      <c r="AC691" s="17">
        <v>0</v>
      </c>
      <c r="AD691" s="17">
        <v>0</v>
      </c>
      <c r="AE691" s="17">
        <v>0</v>
      </c>
      <c r="AF691" s="17">
        <v>0</v>
      </c>
      <c r="AG691" s="17">
        <v>0</v>
      </c>
      <c r="AH691" s="17">
        <v>0</v>
      </c>
      <c r="AI691" s="17">
        <v>0</v>
      </c>
    </row>
    <row r="692" spans="1:41" customFormat="1" hidden="1" outlineLevel="2" x14ac:dyDescent="0.35">
      <c r="A692" s="18" t="s">
        <v>811</v>
      </c>
      <c r="B692" s="79" t="s">
        <v>74</v>
      </c>
      <c r="C692" s="67">
        <v>1.4454545454545453</v>
      </c>
      <c r="D692" s="16">
        <v>94.361050636363643</v>
      </c>
      <c r="E692" s="68"/>
      <c r="F692" s="17">
        <v>0</v>
      </c>
      <c r="G692" s="17">
        <v>0</v>
      </c>
      <c r="H692" s="17">
        <v>0</v>
      </c>
      <c r="I692" s="17">
        <v>0</v>
      </c>
      <c r="J692" s="17">
        <v>0</v>
      </c>
      <c r="K692" s="17">
        <v>0</v>
      </c>
      <c r="L692" s="17">
        <v>94.361050636363643</v>
      </c>
      <c r="M692" s="17">
        <v>0</v>
      </c>
      <c r="N692" s="17">
        <v>0</v>
      </c>
      <c r="O692" s="17">
        <v>0</v>
      </c>
      <c r="P692" s="17">
        <v>0</v>
      </c>
      <c r="Q692" s="17">
        <v>0</v>
      </c>
      <c r="R692" s="17">
        <v>0</v>
      </c>
      <c r="S692" s="17">
        <v>0</v>
      </c>
      <c r="T692" s="17">
        <v>0</v>
      </c>
      <c r="U692" s="17">
        <v>0</v>
      </c>
      <c r="V692" s="17">
        <v>0</v>
      </c>
      <c r="W692" s="17">
        <v>0</v>
      </c>
      <c r="X692" s="17">
        <v>0</v>
      </c>
      <c r="Y692" s="17">
        <v>0</v>
      </c>
      <c r="Z692" s="17">
        <v>0</v>
      </c>
      <c r="AA692" s="17">
        <v>0</v>
      </c>
      <c r="AB692" s="17">
        <v>0</v>
      </c>
      <c r="AC692" s="17">
        <v>0</v>
      </c>
      <c r="AD692" s="17">
        <v>0</v>
      </c>
      <c r="AE692" s="17">
        <v>0</v>
      </c>
      <c r="AF692" s="17">
        <v>0</v>
      </c>
      <c r="AG692" s="17">
        <v>0</v>
      </c>
      <c r="AH692" s="17">
        <v>0</v>
      </c>
      <c r="AI692" s="17">
        <v>0</v>
      </c>
    </row>
    <row r="693" spans="1:41" customFormat="1" hidden="1" outlineLevel="2" x14ac:dyDescent="0.35">
      <c r="A693" s="18" t="s">
        <v>812</v>
      </c>
      <c r="B693" s="79" t="s">
        <v>75</v>
      </c>
      <c r="C693" s="67">
        <v>6.0762379555927941</v>
      </c>
      <c r="D693" s="16">
        <v>396.66428751378305</v>
      </c>
      <c r="E693" s="68"/>
      <c r="F693" s="17">
        <v>0</v>
      </c>
      <c r="G693" s="17">
        <v>0</v>
      </c>
      <c r="H693" s="17">
        <v>0</v>
      </c>
      <c r="I693" s="17">
        <v>0</v>
      </c>
      <c r="J693" s="17">
        <v>0</v>
      </c>
      <c r="K693" s="17">
        <v>0</v>
      </c>
      <c r="L693" s="17">
        <v>396.66428751378305</v>
      </c>
      <c r="M693" s="17">
        <v>0</v>
      </c>
      <c r="N693" s="17">
        <v>0</v>
      </c>
      <c r="O693" s="17">
        <v>0</v>
      </c>
      <c r="P693" s="17">
        <v>0</v>
      </c>
      <c r="Q693" s="17">
        <v>0</v>
      </c>
      <c r="R693" s="17">
        <v>0</v>
      </c>
      <c r="S693" s="17">
        <v>0</v>
      </c>
      <c r="T693" s="17">
        <v>0</v>
      </c>
      <c r="U693" s="17">
        <v>0</v>
      </c>
      <c r="V693" s="17">
        <v>0</v>
      </c>
      <c r="W693" s="17">
        <v>0</v>
      </c>
      <c r="X693" s="17">
        <v>0</v>
      </c>
      <c r="Y693" s="17">
        <v>0</v>
      </c>
      <c r="Z693" s="17">
        <v>0</v>
      </c>
      <c r="AA693" s="17">
        <v>0</v>
      </c>
      <c r="AB693" s="17">
        <v>0</v>
      </c>
      <c r="AC693" s="17">
        <v>0</v>
      </c>
      <c r="AD693" s="17">
        <v>0</v>
      </c>
      <c r="AE693" s="17">
        <v>0</v>
      </c>
      <c r="AF693" s="17">
        <v>0</v>
      </c>
      <c r="AG693" s="17">
        <v>0</v>
      </c>
      <c r="AH693" s="17">
        <v>0</v>
      </c>
      <c r="AI693" s="17">
        <v>0</v>
      </c>
    </row>
    <row r="694" spans="1:41" customFormat="1" hidden="1" outlineLevel="2" x14ac:dyDescent="0.35">
      <c r="A694" s="18" t="s">
        <v>813</v>
      </c>
      <c r="B694" s="79" t="s">
        <v>76</v>
      </c>
      <c r="C694" s="67">
        <v>3.7608462505236697</v>
      </c>
      <c r="D694" s="16">
        <v>245.51266907507332</v>
      </c>
      <c r="E694" s="68"/>
      <c r="F694" s="17">
        <v>0</v>
      </c>
      <c r="G694" s="17">
        <v>0</v>
      </c>
      <c r="H694" s="17">
        <v>0</v>
      </c>
      <c r="I694" s="17">
        <v>245.51266907507332</v>
      </c>
      <c r="J694" s="17">
        <v>0</v>
      </c>
      <c r="K694" s="17">
        <v>0</v>
      </c>
      <c r="L694" s="17">
        <v>0</v>
      </c>
      <c r="M694" s="17">
        <v>0</v>
      </c>
      <c r="N694" s="17">
        <v>0</v>
      </c>
      <c r="O694" s="17">
        <v>0</v>
      </c>
      <c r="P694" s="17">
        <v>0</v>
      </c>
      <c r="Q694" s="17">
        <v>0</v>
      </c>
      <c r="R694" s="17">
        <v>0</v>
      </c>
      <c r="S694" s="17">
        <v>0</v>
      </c>
      <c r="T694" s="17">
        <v>0</v>
      </c>
      <c r="U694" s="17">
        <v>0</v>
      </c>
      <c r="V694" s="17">
        <v>0</v>
      </c>
      <c r="W694" s="17">
        <v>0</v>
      </c>
      <c r="X694" s="17">
        <v>0</v>
      </c>
      <c r="Y694" s="17">
        <v>0</v>
      </c>
      <c r="Z694" s="17">
        <v>0</v>
      </c>
      <c r="AA694" s="17">
        <v>0</v>
      </c>
      <c r="AB694" s="17">
        <v>0</v>
      </c>
      <c r="AC694" s="17">
        <v>0</v>
      </c>
      <c r="AD694" s="17">
        <v>0</v>
      </c>
      <c r="AE694" s="17">
        <v>0</v>
      </c>
      <c r="AF694" s="17">
        <v>0</v>
      </c>
      <c r="AG694" s="17">
        <v>0</v>
      </c>
      <c r="AH694" s="17">
        <v>0</v>
      </c>
      <c r="AI694" s="17">
        <v>0</v>
      </c>
    </row>
    <row r="695" spans="1:41" customFormat="1" hidden="1" outlineLevel="2" x14ac:dyDescent="0.35">
      <c r="A695" s="18" t="s">
        <v>814</v>
      </c>
      <c r="B695" s="79" t="s">
        <v>77</v>
      </c>
      <c r="C695" s="67">
        <v>0</v>
      </c>
      <c r="D695" s="16">
        <v>0</v>
      </c>
      <c r="E695" s="68"/>
      <c r="F695" s="17">
        <v>0</v>
      </c>
      <c r="G695" s="17">
        <v>0</v>
      </c>
      <c r="H695" s="17">
        <v>0</v>
      </c>
      <c r="I695" s="17">
        <v>0</v>
      </c>
      <c r="J695" s="17">
        <v>0</v>
      </c>
      <c r="K695" s="17">
        <v>0</v>
      </c>
      <c r="L695" s="17">
        <v>0</v>
      </c>
      <c r="M695" s="17">
        <v>0</v>
      </c>
      <c r="N695" s="17">
        <v>0</v>
      </c>
      <c r="O695" s="17">
        <v>0</v>
      </c>
      <c r="P695" s="17">
        <v>0</v>
      </c>
      <c r="Q695" s="17">
        <v>0</v>
      </c>
      <c r="R695" s="17">
        <v>0</v>
      </c>
      <c r="S695" s="17">
        <v>0</v>
      </c>
      <c r="T695" s="17">
        <v>0</v>
      </c>
      <c r="U695" s="17">
        <v>0</v>
      </c>
      <c r="V695" s="17">
        <v>0</v>
      </c>
      <c r="W695" s="17">
        <v>0</v>
      </c>
      <c r="X695" s="17">
        <v>0</v>
      </c>
      <c r="Y695" s="17">
        <v>0</v>
      </c>
      <c r="Z695" s="17">
        <v>0</v>
      </c>
      <c r="AA695" s="17">
        <v>0</v>
      </c>
      <c r="AB695" s="17">
        <v>0</v>
      </c>
      <c r="AC695" s="17">
        <v>0</v>
      </c>
      <c r="AD695" s="17">
        <v>0</v>
      </c>
      <c r="AE695" s="17">
        <v>0</v>
      </c>
      <c r="AF695" s="17">
        <v>0</v>
      </c>
      <c r="AG695" s="17">
        <v>0</v>
      </c>
      <c r="AH695" s="17">
        <v>0</v>
      </c>
      <c r="AI695" s="17">
        <v>0</v>
      </c>
    </row>
    <row r="696" spans="1:41" customFormat="1" hidden="1" outlineLevel="2" x14ac:dyDescent="0.35">
      <c r="A696" s="18" t="s">
        <v>815</v>
      </c>
      <c r="B696" s="79" t="s">
        <v>78</v>
      </c>
      <c r="C696" s="67">
        <v>0</v>
      </c>
      <c r="D696" s="16">
        <v>0</v>
      </c>
      <c r="E696" s="68"/>
      <c r="F696" s="17">
        <v>0</v>
      </c>
      <c r="G696" s="17">
        <v>0</v>
      </c>
      <c r="H696" s="17">
        <v>0</v>
      </c>
      <c r="I696" s="17">
        <v>0</v>
      </c>
      <c r="J696" s="17">
        <v>0</v>
      </c>
      <c r="K696" s="17">
        <v>0</v>
      </c>
      <c r="L696" s="17">
        <v>0</v>
      </c>
      <c r="M696" s="17">
        <v>0</v>
      </c>
      <c r="N696" s="17">
        <v>0</v>
      </c>
      <c r="O696" s="17">
        <v>0</v>
      </c>
      <c r="P696" s="17">
        <v>0</v>
      </c>
      <c r="Q696" s="17">
        <v>0</v>
      </c>
      <c r="R696" s="17">
        <v>0</v>
      </c>
      <c r="S696" s="17">
        <v>0</v>
      </c>
      <c r="T696" s="17">
        <v>0</v>
      </c>
      <c r="U696" s="17">
        <v>0</v>
      </c>
      <c r="V696" s="17">
        <v>0</v>
      </c>
      <c r="W696" s="17">
        <v>0</v>
      </c>
      <c r="X696" s="17">
        <v>0</v>
      </c>
      <c r="Y696" s="17">
        <v>0</v>
      </c>
      <c r="Z696" s="17">
        <v>0</v>
      </c>
      <c r="AA696" s="17">
        <v>0</v>
      </c>
      <c r="AB696" s="17">
        <v>0</v>
      </c>
      <c r="AC696" s="17">
        <v>0</v>
      </c>
      <c r="AD696" s="17">
        <v>0</v>
      </c>
      <c r="AE696" s="17">
        <v>0</v>
      </c>
      <c r="AF696" s="17">
        <v>0</v>
      </c>
      <c r="AG696" s="17">
        <v>0</v>
      </c>
      <c r="AH696" s="17">
        <v>0</v>
      </c>
      <c r="AI696" s="17">
        <v>0</v>
      </c>
    </row>
    <row r="697" spans="1:41" customFormat="1" hidden="1" outlineLevel="2" x14ac:dyDescent="0.35">
      <c r="A697" s="18" t="s">
        <v>816</v>
      </c>
      <c r="B697" s="79" t="s">
        <v>79</v>
      </c>
      <c r="C697" s="67">
        <v>2.3153917050691244</v>
      </c>
      <c r="D697" s="16">
        <v>151.1516184387097</v>
      </c>
      <c r="E697" s="68"/>
      <c r="F697" s="17">
        <v>0</v>
      </c>
      <c r="G697" s="17">
        <v>0</v>
      </c>
      <c r="H697" s="17">
        <v>0</v>
      </c>
      <c r="I697" s="17">
        <v>0</v>
      </c>
      <c r="J697" s="17">
        <v>0</v>
      </c>
      <c r="K697" s="17">
        <v>0</v>
      </c>
      <c r="L697" s="17">
        <v>0</v>
      </c>
      <c r="M697" s="17">
        <v>151.1516184387097</v>
      </c>
      <c r="N697" s="17">
        <v>0</v>
      </c>
      <c r="O697" s="17">
        <v>0</v>
      </c>
      <c r="P697" s="17">
        <v>0</v>
      </c>
      <c r="Q697" s="17">
        <v>0</v>
      </c>
      <c r="R697" s="17">
        <v>0</v>
      </c>
      <c r="S697" s="17">
        <v>0</v>
      </c>
      <c r="T697" s="17">
        <v>0</v>
      </c>
      <c r="U697" s="17">
        <v>0</v>
      </c>
      <c r="V697" s="17">
        <v>0</v>
      </c>
      <c r="W697" s="17">
        <v>0</v>
      </c>
      <c r="X697" s="17">
        <v>0</v>
      </c>
      <c r="Y697" s="17">
        <v>0</v>
      </c>
      <c r="Z697" s="17">
        <v>0</v>
      </c>
      <c r="AA697" s="17">
        <v>0</v>
      </c>
      <c r="AB697" s="17">
        <v>0</v>
      </c>
      <c r="AC697" s="17">
        <v>0</v>
      </c>
      <c r="AD697" s="17">
        <v>0</v>
      </c>
      <c r="AE697" s="17">
        <v>0</v>
      </c>
      <c r="AF697" s="17">
        <v>0</v>
      </c>
      <c r="AG697" s="17">
        <v>0</v>
      </c>
      <c r="AH697" s="17">
        <v>0</v>
      </c>
      <c r="AI697" s="17">
        <v>0</v>
      </c>
    </row>
    <row r="698" spans="1:41" customFormat="1" hidden="1" outlineLevel="2" x14ac:dyDescent="0.35">
      <c r="A698" s="18" t="s">
        <v>817</v>
      </c>
      <c r="B698" s="79" t="s">
        <v>80</v>
      </c>
      <c r="C698" s="67">
        <v>0</v>
      </c>
      <c r="D698" s="16">
        <v>0</v>
      </c>
      <c r="E698" s="68"/>
      <c r="F698" s="17">
        <v>0</v>
      </c>
      <c r="G698" s="17">
        <v>0</v>
      </c>
      <c r="H698" s="17">
        <v>0</v>
      </c>
      <c r="I698" s="17">
        <v>0</v>
      </c>
      <c r="J698" s="17">
        <v>0</v>
      </c>
      <c r="K698" s="17">
        <v>0</v>
      </c>
      <c r="L698" s="17">
        <v>0</v>
      </c>
      <c r="M698" s="17">
        <v>0</v>
      </c>
      <c r="N698" s="17">
        <v>0</v>
      </c>
      <c r="O698" s="17">
        <v>0</v>
      </c>
      <c r="P698" s="17">
        <v>0</v>
      </c>
      <c r="Q698" s="17">
        <v>0</v>
      </c>
      <c r="R698" s="17">
        <v>0</v>
      </c>
      <c r="S698" s="17">
        <v>0</v>
      </c>
      <c r="T698" s="17">
        <v>0</v>
      </c>
      <c r="U698" s="17">
        <v>0</v>
      </c>
      <c r="V698" s="17">
        <v>0</v>
      </c>
      <c r="W698" s="17">
        <v>0</v>
      </c>
      <c r="X698" s="17">
        <v>0</v>
      </c>
      <c r="Y698" s="17">
        <v>0</v>
      </c>
      <c r="Z698" s="17">
        <v>0</v>
      </c>
      <c r="AA698" s="17">
        <v>0</v>
      </c>
      <c r="AB698" s="17">
        <v>0</v>
      </c>
      <c r="AC698" s="17">
        <v>0</v>
      </c>
      <c r="AD698" s="17">
        <v>0</v>
      </c>
      <c r="AE698" s="17">
        <v>0</v>
      </c>
      <c r="AF698" s="17">
        <v>0</v>
      </c>
      <c r="AG698" s="17">
        <v>0</v>
      </c>
      <c r="AH698" s="17">
        <v>0</v>
      </c>
      <c r="AI698" s="17">
        <v>0</v>
      </c>
    </row>
    <row r="699" spans="1:41" hidden="1" outlineLevel="2" x14ac:dyDescent="0.35">
      <c r="A699" s="18" t="s">
        <v>818</v>
      </c>
      <c r="B699" s="79" t="s">
        <v>81</v>
      </c>
      <c r="C699" s="67">
        <v>0</v>
      </c>
      <c r="D699" s="16">
        <v>0</v>
      </c>
      <c r="E699" s="68"/>
      <c r="F699" s="17">
        <v>0</v>
      </c>
      <c r="G699" s="17">
        <v>0</v>
      </c>
      <c r="H699" s="17">
        <v>0</v>
      </c>
      <c r="I699" s="17">
        <v>0</v>
      </c>
      <c r="J699" s="17">
        <v>0</v>
      </c>
      <c r="K699" s="17">
        <v>0</v>
      </c>
      <c r="L699" s="17">
        <v>0</v>
      </c>
      <c r="M699" s="17">
        <v>0</v>
      </c>
      <c r="N699" s="17">
        <v>0</v>
      </c>
      <c r="O699" s="17">
        <v>0</v>
      </c>
      <c r="P699" s="17">
        <v>0</v>
      </c>
      <c r="Q699" s="17">
        <v>0</v>
      </c>
      <c r="R699" s="17">
        <v>0</v>
      </c>
      <c r="S699" s="17">
        <v>0</v>
      </c>
      <c r="T699" s="17">
        <v>0</v>
      </c>
      <c r="U699" s="17">
        <v>0</v>
      </c>
      <c r="V699" s="17">
        <v>0</v>
      </c>
      <c r="W699" s="17">
        <v>0</v>
      </c>
      <c r="X699" s="17">
        <v>0</v>
      </c>
      <c r="Y699" s="17">
        <v>0</v>
      </c>
      <c r="Z699" s="17">
        <v>0</v>
      </c>
      <c r="AA699" s="17">
        <v>0</v>
      </c>
      <c r="AB699" s="17">
        <v>0</v>
      </c>
      <c r="AC699" s="17">
        <v>0</v>
      </c>
      <c r="AD699" s="17">
        <v>0</v>
      </c>
      <c r="AE699" s="17">
        <v>0</v>
      </c>
      <c r="AF699" s="17">
        <v>0</v>
      </c>
      <c r="AG699" s="17">
        <v>0</v>
      </c>
      <c r="AH699" s="17">
        <v>0</v>
      </c>
      <c r="AI699" s="17">
        <v>0</v>
      </c>
    </row>
    <row r="700" spans="1:41" s="46" customFormat="1" ht="12.75" hidden="1" customHeight="1" outlineLevel="1" collapsed="1" x14ac:dyDescent="0.35">
      <c r="A700" s="18" t="s">
        <v>152</v>
      </c>
      <c r="B700" s="19" t="s">
        <v>128</v>
      </c>
      <c r="C700" s="80">
        <v>91.903879346459988</v>
      </c>
      <c r="D700" s="20">
        <v>4154.5746033782998</v>
      </c>
      <c r="E700" s="58"/>
      <c r="F700" s="20">
        <v>0</v>
      </c>
      <c r="G700" s="20">
        <v>0</v>
      </c>
      <c r="H700" s="20">
        <v>114.11822612903227</v>
      </c>
      <c r="I700" s="20">
        <v>1297.1286863841647</v>
      </c>
      <c r="J700" s="20">
        <v>135.81693812903228</v>
      </c>
      <c r="K700" s="20">
        <v>0</v>
      </c>
      <c r="L700" s="20">
        <v>456.40510551026398</v>
      </c>
      <c r="M700" s="20">
        <v>409.18404483870972</v>
      </c>
      <c r="N700" s="20">
        <v>0</v>
      </c>
      <c r="O700" s="20">
        <v>0</v>
      </c>
      <c r="P700" s="20">
        <v>0</v>
      </c>
      <c r="Q700" s="20">
        <v>0</v>
      </c>
      <c r="R700" s="20">
        <v>0</v>
      </c>
      <c r="S700" s="20">
        <v>0</v>
      </c>
      <c r="T700" s="20">
        <v>0</v>
      </c>
      <c r="U700" s="20">
        <v>38.039408709677431</v>
      </c>
      <c r="V700" s="20">
        <v>0</v>
      </c>
      <c r="W700" s="20">
        <v>57.059113064516133</v>
      </c>
      <c r="X700" s="20">
        <v>823.41154030645157</v>
      </c>
      <c r="Y700" s="20">
        <v>823.41154030645157</v>
      </c>
      <c r="Z700" s="20">
        <v>0</v>
      </c>
      <c r="AA700" s="20">
        <v>0</v>
      </c>
      <c r="AB700" s="20">
        <v>0</v>
      </c>
      <c r="AC700" s="20">
        <v>0</v>
      </c>
      <c r="AD700" s="20">
        <v>0</v>
      </c>
      <c r="AE700" s="20">
        <v>0</v>
      </c>
      <c r="AF700" s="20">
        <v>0</v>
      </c>
      <c r="AG700" s="20">
        <v>0</v>
      </c>
      <c r="AH700" s="20">
        <v>0</v>
      </c>
      <c r="AI700" s="20">
        <v>0</v>
      </c>
      <c r="AJ700"/>
      <c r="AK700"/>
      <c r="AL700"/>
      <c r="AM700"/>
      <c r="AN700"/>
      <c r="AO700"/>
    </row>
    <row r="701" spans="1:41" s="46" customFormat="1" ht="10.5" hidden="1" customHeight="1" outlineLevel="2" x14ac:dyDescent="0.35">
      <c r="A701" s="18" t="s">
        <v>819</v>
      </c>
      <c r="B701" s="79" t="s">
        <v>52</v>
      </c>
      <c r="C701" s="67">
        <v>0.84147465437788027</v>
      </c>
      <c r="D701" s="16">
        <v>38.039408709677431</v>
      </c>
      <c r="E701" s="68"/>
      <c r="F701" s="17">
        <v>0</v>
      </c>
      <c r="G701" s="17">
        <v>0</v>
      </c>
      <c r="H701" s="17">
        <v>0</v>
      </c>
      <c r="I701" s="17">
        <v>0</v>
      </c>
      <c r="J701" s="17">
        <v>0</v>
      </c>
      <c r="K701" s="17">
        <v>0</v>
      </c>
      <c r="L701" s="17">
        <v>0</v>
      </c>
      <c r="M701" s="17">
        <v>0</v>
      </c>
      <c r="N701" s="17">
        <v>0</v>
      </c>
      <c r="O701" s="17">
        <v>0</v>
      </c>
      <c r="P701" s="17">
        <v>0</v>
      </c>
      <c r="Q701" s="17">
        <v>0</v>
      </c>
      <c r="R701" s="17">
        <v>0</v>
      </c>
      <c r="S701" s="17">
        <v>0</v>
      </c>
      <c r="T701" s="17">
        <v>0</v>
      </c>
      <c r="U701" s="17">
        <v>38.039408709677431</v>
      </c>
      <c r="V701" s="17">
        <v>0</v>
      </c>
      <c r="W701" s="17">
        <v>0</v>
      </c>
      <c r="X701" s="17">
        <v>0</v>
      </c>
      <c r="Y701" s="17">
        <v>0</v>
      </c>
      <c r="Z701" s="17">
        <v>0</v>
      </c>
      <c r="AA701" s="17">
        <v>0</v>
      </c>
      <c r="AB701" s="17">
        <v>0</v>
      </c>
      <c r="AC701" s="17">
        <v>0</v>
      </c>
      <c r="AD701" s="17">
        <v>0</v>
      </c>
      <c r="AE701" s="17">
        <v>0</v>
      </c>
      <c r="AF701" s="17">
        <v>0</v>
      </c>
      <c r="AG701" s="17">
        <v>0</v>
      </c>
      <c r="AH701" s="17">
        <v>0</v>
      </c>
      <c r="AI701" s="17">
        <v>0</v>
      </c>
      <c r="AJ701"/>
      <c r="AK701"/>
      <c r="AL701"/>
      <c r="AM701"/>
      <c r="AN701"/>
      <c r="AO701"/>
    </row>
    <row r="702" spans="1:41" hidden="1" outlineLevel="2" x14ac:dyDescent="0.35">
      <c r="A702" s="18" t="s">
        <v>820</v>
      </c>
      <c r="B702" s="79" t="s">
        <v>53</v>
      </c>
      <c r="C702" s="67">
        <v>0</v>
      </c>
      <c r="D702" s="16">
        <v>0</v>
      </c>
      <c r="E702" s="68"/>
      <c r="F702" s="17">
        <v>0</v>
      </c>
      <c r="G702" s="17">
        <v>0</v>
      </c>
      <c r="H702" s="17">
        <v>0</v>
      </c>
      <c r="I702" s="17">
        <v>0</v>
      </c>
      <c r="J702" s="17">
        <v>0</v>
      </c>
      <c r="K702" s="17">
        <v>0</v>
      </c>
      <c r="L702" s="17">
        <v>0</v>
      </c>
      <c r="M702" s="17">
        <v>0</v>
      </c>
      <c r="N702" s="17">
        <v>0</v>
      </c>
      <c r="O702" s="17">
        <v>0</v>
      </c>
      <c r="P702" s="17">
        <v>0</v>
      </c>
      <c r="Q702" s="17">
        <v>0</v>
      </c>
      <c r="R702" s="17">
        <v>0</v>
      </c>
      <c r="S702" s="17">
        <v>0</v>
      </c>
      <c r="T702" s="17">
        <v>0</v>
      </c>
      <c r="U702" s="17">
        <v>0</v>
      </c>
      <c r="V702" s="17">
        <v>0</v>
      </c>
      <c r="W702" s="17">
        <v>0</v>
      </c>
      <c r="X702" s="17">
        <v>0</v>
      </c>
      <c r="Y702" s="17">
        <v>0</v>
      </c>
      <c r="Z702" s="17">
        <v>0</v>
      </c>
      <c r="AA702" s="17">
        <v>0</v>
      </c>
      <c r="AB702" s="17">
        <v>0</v>
      </c>
      <c r="AC702" s="17">
        <v>0</v>
      </c>
      <c r="AD702" s="17">
        <v>0</v>
      </c>
      <c r="AE702" s="17">
        <v>0</v>
      </c>
      <c r="AF702" s="17">
        <v>0</v>
      </c>
      <c r="AG702" s="17">
        <v>0</v>
      </c>
      <c r="AH702" s="17">
        <v>0</v>
      </c>
      <c r="AI702" s="17">
        <v>0</v>
      </c>
    </row>
    <row r="703" spans="1:41" hidden="1" outlineLevel="2" x14ac:dyDescent="0.35">
      <c r="A703" s="18" t="s">
        <v>821</v>
      </c>
      <c r="B703" s="79" t="s">
        <v>54</v>
      </c>
      <c r="C703" s="67">
        <v>0</v>
      </c>
      <c r="D703" s="16">
        <v>0</v>
      </c>
      <c r="E703" s="68"/>
      <c r="F703" s="17">
        <v>0</v>
      </c>
      <c r="G703" s="17">
        <v>0</v>
      </c>
      <c r="H703" s="17">
        <v>0</v>
      </c>
      <c r="I703" s="17">
        <v>0</v>
      </c>
      <c r="J703" s="17">
        <v>0</v>
      </c>
      <c r="K703" s="17">
        <v>0</v>
      </c>
      <c r="L703" s="17">
        <v>0</v>
      </c>
      <c r="M703" s="17">
        <v>0</v>
      </c>
      <c r="N703" s="17">
        <v>0</v>
      </c>
      <c r="O703" s="17">
        <v>0</v>
      </c>
      <c r="P703" s="17">
        <v>0</v>
      </c>
      <c r="Q703" s="17">
        <v>0</v>
      </c>
      <c r="R703" s="17">
        <v>0</v>
      </c>
      <c r="S703" s="17">
        <v>0</v>
      </c>
      <c r="T703" s="17">
        <v>0</v>
      </c>
      <c r="U703" s="17">
        <v>0</v>
      </c>
      <c r="V703" s="17">
        <v>0</v>
      </c>
      <c r="W703" s="17">
        <v>0</v>
      </c>
      <c r="X703" s="17">
        <v>0</v>
      </c>
      <c r="Y703" s="17">
        <v>0</v>
      </c>
      <c r="Z703" s="17">
        <v>0</v>
      </c>
      <c r="AA703" s="17">
        <v>0</v>
      </c>
      <c r="AB703" s="17">
        <v>0</v>
      </c>
      <c r="AC703" s="17">
        <v>0</v>
      </c>
      <c r="AD703" s="17">
        <v>0</v>
      </c>
      <c r="AE703" s="17">
        <v>0</v>
      </c>
      <c r="AF703" s="17">
        <v>0</v>
      </c>
      <c r="AG703" s="17">
        <v>0</v>
      </c>
      <c r="AH703" s="17">
        <v>0</v>
      </c>
      <c r="AI703" s="17">
        <v>0</v>
      </c>
    </row>
    <row r="704" spans="1:41" hidden="1" outlineLevel="2" x14ac:dyDescent="0.35">
      <c r="A704" s="18" t="s">
        <v>822</v>
      </c>
      <c r="B704" s="79" t="s">
        <v>55</v>
      </c>
      <c r="C704" s="67">
        <v>0</v>
      </c>
      <c r="D704" s="16">
        <v>0</v>
      </c>
      <c r="E704" s="68"/>
      <c r="F704" s="17">
        <v>0</v>
      </c>
      <c r="G704" s="17">
        <v>0</v>
      </c>
      <c r="H704" s="17">
        <v>0</v>
      </c>
      <c r="I704" s="17">
        <v>0</v>
      </c>
      <c r="J704" s="17">
        <v>0</v>
      </c>
      <c r="K704" s="17">
        <v>0</v>
      </c>
      <c r="L704" s="17">
        <v>0</v>
      </c>
      <c r="M704" s="17">
        <v>0</v>
      </c>
      <c r="N704" s="17">
        <v>0</v>
      </c>
      <c r="O704" s="17">
        <v>0</v>
      </c>
      <c r="P704" s="17">
        <v>0</v>
      </c>
      <c r="Q704" s="17">
        <v>0</v>
      </c>
      <c r="R704" s="17">
        <v>0</v>
      </c>
      <c r="S704" s="17">
        <v>0</v>
      </c>
      <c r="T704" s="17">
        <v>0</v>
      </c>
      <c r="U704" s="17">
        <v>0</v>
      </c>
      <c r="V704" s="17">
        <v>0</v>
      </c>
      <c r="W704" s="17">
        <v>0</v>
      </c>
      <c r="X704" s="17">
        <v>0</v>
      </c>
      <c r="Y704" s="17">
        <v>0</v>
      </c>
      <c r="Z704" s="17">
        <v>0</v>
      </c>
      <c r="AA704" s="17">
        <v>0</v>
      </c>
      <c r="AB704" s="17">
        <v>0</v>
      </c>
      <c r="AC704" s="17">
        <v>0</v>
      </c>
      <c r="AD704" s="17">
        <v>0</v>
      </c>
      <c r="AE704" s="17">
        <v>0</v>
      </c>
      <c r="AF704" s="17">
        <v>0</v>
      </c>
      <c r="AG704" s="17">
        <v>0</v>
      </c>
      <c r="AH704" s="17">
        <v>0</v>
      </c>
      <c r="AI704" s="17">
        <v>0</v>
      </c>
    </row>
    <row r="705" spans="1:35" hidden="1" outlineLevel="2" x14ac:dyDescent="0.35">
      <c r="A705" s="18" t="s">
        <v>823</v>
      </c>
      <c r="B705" s="79" t="s">
        <v>56</v>
      </c>
      <c r="C705" s="67">
        <v>1.2622119815668202</v>
      </c>
      <c r="D705" s="16">
        <v>57.059113064516133</v>
      </c>
      <c r="E705" s="68"/>
      <c r="F705" s="17">
        <v>0</v>
      </c>
      <c r="G705" s="17">
        <v>0</v>
      </c>
      <c r="H705" s="17">
        <v>0</v>
      </c>
      <c r="I705" s="17">
        <v>0</v>
      </c>
      <c r="J705" s="17">
        <v>0</v>
      </c>
      <c r="K705" s="17">
        <v>0</v>
      </c>
      <c r="L705" s="17">
        <v>0</v>
      </c>
      <c r="M705" s="17">
        <v>0</v>
      </c>
      <c r="N705" s="17">
        <v>0</v>
      </c>
      <c r="O705" s="17">
        <v>0</v>
      </c>
      <c r="P705" s="17">
        <v>0</v>
      </c>
      <c r="Q705" s="17">
        <v>0</v>
      </c>
      <c r="R705" s="17">
        <v>0</v>
      </c>
      <c r="S705" s="17">
        <v>0</v>
      </c>
      <c r="T705" s="17">
        <v>0</v>
      </c>
      <c r="U705" s="17">
        <v>0</v>
      </c>
      <c r="V705" s="17">
        <v>0</v>
      </c>
      <c r="W705" s="17">
        <v>57.059113064516133</v>
      </c>
      <c r="X705" s="17">
        <v>0</v>
      </c>
      <c r="Y705" s="17">
        <v>0</v>
      </c>
      <c r="Z705" s="17">
        <v>0</v>
      </c>
      <c r="AA705" s="17">
        <v>0</v>
      </c>
      <c r="AB705" s="17">
        <v>0</v>
      </c>
      <c r="AC705" s="17">
        <v>0</v>
      </c>
      <c r="AD705" s="17">
        <v>0</v>
      </c>
      <c r="AE705" s="17">
        <v>0</v>
      </c>
      <c r="AF705" s="17">
        <v>0</v>
      </c>
      <c r="AG705" s="17">
        <v>0</v>
      </c>
      <c r="AH705" s="17">
        <v>0</v>
      </c>
      <c r="AI705" s="17">
        <v>0</v>
      </c>
    </row>
    <row r="706" spans="1:35" hidden="1" outlineLevel="2" x14ac:dyDescent="0.35">
      <c r="A706" s="18" t="s">
        <v>824</v>
      </c>
      <c r="B706" s="79" t="s">
        <v>57</v>
      </c>
      <c r="C706" s="67">
        <v>0</v>
      </c>
      <c r="D706" s="16">
        <v>0</v>
      </c>
      <c r="E706" s="68"/>
      <c r="F706" s="17">
        <v>0</v>
      </c>
      <c r="G706" s="17">
        <v>0</v>
      </c>
      <c r="H706" s="17">
        <v>0</v>
      </c>
      <c r="I706" s="17">
        <v>0</v>
      </c>
      <c r="J706" s="17">
        <v>0</v>
      </c>
      <c r="K706" s="17">
        <v>0</v>
      </c>
      <c r="L706" s="17">
        <v>0</v>
      </c>
      <c r="M706" s="17">
        <v>0</v>
      </c>
      <c r="N706" s="17">
        <v>0</v>
      </c>
      <c r="O706" s="17">
        <v>0</v>
      </c>
      <c r="P706" s="17">
        <v>0</v>
      </c>
      <c r="Q706" s="17">
        <v>0</v>
      </c>
      <c r="R706" s="17">
        <v>0</v>
      </c>
      <c r="S706" s="17">
        <v>0</v>
      </c>
      <c r="T706" s="17">
        <v>0</v>
      </c>
      <c r="U706" s="17">
        <v>0</v>
      </c>
      <c r="V706" s="17">
        <v>0</v>
      </c>
      <c r="W706" s="17">
        <v>0</v>
      </c>
      <c r="X706" s="17">
        <v>0</v>
      </c>
      <c r="Y706" s="17">
        <v>0</v>
      </c>
      <c r="Z706" s="17">
        <v>0</v>
      </c>
      <c r="AA706" s="17">
        <v>0</v>
      </c>
      <c r="AB706" s="17">
        <v>0</v>
      </c>
      <c r="AC706" s="17">
        <v>0</v>
      </c>
      <c r="AD706" s="17">
        <v>0</v>
      </c>
      <c r="AE706" s="17">
        <v>0</v>
      </c>
      <c r="AF706" s="17">
        <v>0</v>
      </c>
      <c r="AG706" s="17">
        <v>0</v>
      </c>
      <c r="AH706" s="17">
        <v>0</v>
      </c>
      <c r="AI706" s="17">
        <v>0</v>
      </c>
    </row>
    <row r="707" spans="1:35" hidden="1" outlineLevel="2" x14ac:dyDescent="0.35">
      <c r="A707" s="18" t="s">
        <v>825</v>
      </c>
      <c r="B707" s="79" t="s">
        <v>58</v>
      </c>
      <c r="C707" s="67">
        <v>0</v>
      </c>
      <c r="D707" s="16">
        <v>0</v>
      </c>
      <c r="E707" s="68"/>
      <c r="F707" s="17">
        <v>0</v>
      </c>
      <c r="G707" s="17">
        <v>0</v>
      </c>
      <c r="H707" s="17">
        <v>0</v>
      </c>
      <c r="I707" s="17">
        <v>0</v>
      </c>
      <c r="J707" s="17">
        <v>0</v>
      </c>
      <c r="K707" s="17">
        <v>0</v>
      </c>
      <c r="L707" s="17">
        <v>0</v>
      </c>
      <c r="M707" s="17">
        <v>0</v>
      </c>
      <c r="N707" s="17">
        <v>0</v>
      </c>
      <c r="O707" s="17">
        <v>0</v>
      </c>
      <c r="P707" s="17">
        <v>0</v>
      </c>
      <c r="Q707" s="17">
        <v>0</v>
      </c>
      <c r="R707" s="17">
        <v>0</v>
      </c>
      <c r="S707" s="17">
        <v>0</v>
      </c>
      <c r="T707" s="17">
        <v>0</v>
      </c>
      <c r="U707" s="17">
        <v>0</v>
      </c>
      <c r="V707" s="17">
        <v>0</v>
      </c>
      <c r="W707" s="17">
        <v>0</v>
      </c>
      <c r="X707" s="17">
        <v>0</v>
      </c>
      <c r="Y707" s="17">
        <v>0</v>
      </c>
      <c r="Z707" s="17">
        <v>0</v>
      </c>
      <c r="AA707" s="17">
        <v>0</v>
      </c>
      <c r="AB707" s="17">
        <v>0</v>
      </c>
      <c r="AC707" s="17">
        <v>0</v>
      </c>
      <c r="AD707" s="17">
        <v>0</v>
      </c>
      <c r="AE707" s="17">
        <v>0</v>
      </c>
      <c r="AF707" s="17">
        <v>0</v>
      </c>
      <c r="AG707" s="17">
        <v>0</v>
      </c>
      <c r="AH707" s="17">
        <v>0</v>
      </c>
      <c r="AI707" s="17">
        <v>0</v>
      </c>
    </row>
    <row r="708" spans="1:35" hidden="1" outlineLevel="2" x14ac:dyDescent="0.35">
      <c r="A708" s="18" t="s">
        <v>826</v>
      </c>
      <c r="B708" s="79" t="s">
        <v>59</v>
      </c>
      <c r="C708" s="67">
        <v>2.22221198156682</v>
      </c>
      <c r="D708" s="16">
        <v>100.45653706451613</v>
      </c>
      <c r="E708" s="68"/>
      <c r="F708" s="17">
        <v>0</v>
      </c>
      <c r="G708" s="17">
        <v>0</v>
      </c>
      <c r="H708" s="17">
        <v>0</v>
      </c>
      <c r="I708" s="17">
        <v>0</v>
      </c>
      <c r="J708" s="17">
        <v>0</v>
      </c>
      <c r="K708" s="17">
        <v>0</v>
      </c>
      <c r="L708" s="17">
        <v>0</v>
      </c>
      <c r="M708" s="17">
        <v>0</v>
      </c>
      <c r="N708" s="17">
        <v>0</v>
      </c>
      <c r="O708" s="17">
        <v>0</v>
      </c>
      <c r="P708" s="17">
        <v>0</v>
      </c>
      <c r="Q708" s="17">
        <v>0</v>
      </c>
      <c r="R708" s="17">
        <v>0</v>
      </c>
      <c r="S708" s="17">
        <v>0</v>
      </c>
      <c r="T708" s="17">
        <v>0</v>
      </c>
      <c r="U708" s="17">
        <v>0</v>
      </c>
      <c r="V708" s="17">
        <v>0</v>
      </c>
      <c r="W708" s="17">
        <v>0</v>
      </c>
      <c r="X708" s="17">
        <v>50.228268532258063</v>
      </c>
      <c r="Y708" s="17">
        <v>50.228268532258063</v>
      </c>
      <c r="Z708" s="17">
        <v>0</v>
      </c>
      <c r="AA708" s="17">
        <v>0</v>
      </c>
      <c r="AB708" s="17">
        <v>0</v>
      </c>
      <c r="AC708" s="17">
        <v>0</v>
      </c>
      <c r="AD708" s="17">
        <v>0</v>
      </c>
      <c r="AE708" s="17">
        <v>0</v>
      </c>
      <c r="AF708" s="17">
        <v>0</v>
      </c>
      <c r="AG708" s="17">
        <v>0</v>
      </c>
      <c r="AH708" s="17">
        <v>0</v>
      </c>
      <c r="AI708" s="17">
        <v>0</v>
      </c>
    </row>
    <row r="709" spans="1:35" hidden="1" outlineLevel="2" x14ac:dyDescent="0.35">
      <c r="A709" s="18" t="s">
        <v>827</v>
      </c>
      <c r="B709" s="79" t="s">
        <v>60</v>
      </c>
      <c r="C709" s="67">
        <v>0</v>
      </c>
      <c r="D709" s="16">
        <v>0</v>
      </c>
      <c r="E709" s="68"/>
      <c r="F709" s="17">
        <v>0</v>
      </c>
      <c r="G709" s="17">
        <v>0</v>
      </c>
      <c r="H709" s="17">
        <v>0</v>
      </c>
      <c r="I709" s="17">
        <v>0</v>
      </c>
      <c r="J709" s="17">
        <v>0</v>
      </c>
      <c r="K709" s="17">
        <v>0</v>
      </c>
      <c r="L709" s="17">
        <v>0</v>
      </c>
      <c r="M709" s="17">
        <v>0</v>
      </c>
      <c r="N709" s="17">
        <v>0</v>
      </c>
      <c r="O709" s="17">
        <v>0</v>
      </c>
      <c r="P709" s="17">
        <v>0</v>
      </c>
      <c r="Q709" s="17">
        <v>0</v>
      </c>
      <c r="R709" s="17">
        <v>0</v>
      </c>
      <c r="S709" s="17">
        <v>0</v>
      </c>
      <c r="T709" s="17">
        <v>0</v>
      </c>
      <c r="U709" s="17">
        <v>0</v>
      </c>
      <c r="V709" s="17">
        <v>0</v>
      </c>
      <c r="W709" s="17">
        <v>0</v>
      </c>
      <c r="X709" s="17">
        <v>0</v>
      </c>
      <c r="Y709" s="17">
        <v>0</v>
      </c>
      <c r="Z709" s="17">
        <v>0</v>
      </c>
      <c r="AA709" s="17">
        <v>0</v>
      </c>
      <c r="AB709" s="17">
        <v>0</v>
      </c>
      <c r="AC709" s="17">
        <v>0</v>
      </c>
      <c r="AD709" s="17">
        <v>0</v>
      </c>
      <c r="AE709" s="17">
        <v>0</v>
      </c>
      <c r="AF709" s="17">
        <v>0</v>
      </c>
      <c r="AG709" s="17">
        <v>0</v>
      </c>
      <c r="AH709" s="17">
        <v>0</v>
      </c>
      <c r="AI709" s="17">
        <v>0</v>
      </c>
    </row>
    <row r="710" spans="1:35" hidden="1" outlineLevel="2" x14ac:dyDescent="0.35">
      <c r="A710" s="18" t="s">
        <v>828</v>
      </c>
      <c r="B710" s="79" t="s">
        <v>61</v>
      </c>
      <c r="C710" s="67">
        <v>0</v>
      </c>
      <c r="D710" s="16">
        <v>0</v>
      </c>
      <c r="E710" s="68"/>
      <c r="F710" s="17">
        <v>0</v>
      </c>
      <c r="G710" s="17">
        <v>0</v>
      </c>
      <c r="H710" s="17">
        <v>0</v>
      </c>
      <c r="I710" s="17">
        <v>0</v>
      </c>
      <c r="J710" s="17">
        <v>0</v>
      </c>
      <c r="K710" s="17">
        <v>0</v>
      </c>
      <c r="L710" s="17">
        <v>0</v>
      </c>
      <c r="M710" s="17">
        <v>0</v>
      </c>
      <c r="N710" s="17">
        <v>0</v>
      </c>
      <c r="O710" s="17">
        <v>0</v>
      </c>
      <c r="P710" s="17">
        <v>0</v>
      </c>
      <c r="Q710" s="17">
        <v>0</v>
      </c>
      <c r="R710" s="17">
        <v>0</v>
      </c>
      <c r="S710" s="17">
        <v>0</v>
      </c>
      <c r="T710" s="17">
        <v>0</v>
      </c>
      <c r="U710" s="17">
        <v>0</v>
      </c>
      <c r="V710" s="17">
        <v>0</v>
      </c>
      <c r="W710" s="17">
        <v>0</v>
      </c>
      <c r="X710" s="17">
        <v>0</v>
      </c>
      <c r="Y710" s="17">
        <v>0</v>
      </c>
      <c r="Z710" s="17">
        <v>0</v>
      </c>
      <c r="AA710" s="17">
        <v>0</v>
      </c>
      <c r="AB710" s="17">
        <v>0</v>
      </c>
      <c r="AC710" s="17">
        <v>0</v>
      </c>
      <c r="AD710" s="17">
        <v>0</v>
      </c>
      <c r="AE710" s="17">
        <v>0</v>
      </c>
      <c r="AF710" s="17">
        <v>0</v>
      </c>
      <c r="AG710" s="17">
        <v>0</v>
      </c>
      <c r="AH710" s="17">
        <v>0</v>
      </c>
      <c r="AI710" s="17">
        <v>0</v>
      </c>
    </row>
    <row r="711" spans="1:35" hidden="1" outlineLevel="2" x14ac:dyDescent="0.35">
      <c r="A711" s="18" t="s">
        <v>829</v>
      </c>
      <c r="B711" s="79" t="s">
        <v>62</v>
      </c>
      <c r="C711" s="67">
        <v>0</v>
      </c>
      <c r="D711" s="16">
        <v>0</v>
      </c>
      <c r="E711" s="68"/>
      <c r="F711" s="17">
        <v>0</v>
      </c>
      <c r="G711" s="17">
        <v>0</v>
      </c>
      <c r="H711" s="17">
        <v>0</v>
      </c>
      <c r="I711" s="17">
        <v>0</v>
      </c>
      <c r="J711" s="17">
        <v>0</v>
      </c>
      <c r="K711" s="17">
        <v>0</v>
      </c>
      <c r="L711" s="17">
        <v>0</v>
      </c>
      <c r="M711" s="17">
        <v>0</v>
      </c>
      <c r="N711" s="17">
        <v>0</v>
      </c>
      <c r="O711" s="17">
        <v>0</v>
      </c>
      <c r="P711" s="17">
        <v>0</v>
      </c>
      <c r="Q711" s="17">
        <v>0</v>
      </c>
      <c r="R711" s="17">
        <v>0</v>
      </c>
      <c r="S711" s="17">
        <v>0</v>
      </c>
      <c r="T711" s="17">
        <v>0</v>
      </c>
      <c r="U711" s="17">
        <v>0</v>
      </c>
      <c r="V711" s="17">
        <v>0</v>
      </c>
      <c r="W711" s="17">
        <v>0</v>
      </c>
      <c r="X711" s="17">
        <v>0</v>
      </c>
      <c r="Y711" s="17">
        <v>0</v>
      </c>
      <c r="Z711" s="17">
        <v>0</v>
      </c>
      <c r="AA711" s="17">
        <v>0</v>
      </c>
      <c r="AB711" s="17">
        <v>0</v>
      </c>
      <c r="AC711" s="17">
        <v>0</v>
      </c>
      <c r="AD711" s="17">
        <v>0</v>
      </c>
      <c r="AE711" s="17">
        <v>0</v>
      </c>
      <c r="AF711" s="17">
        <v>0</v>
      </c>
      <c r="AG711" s="17">
        <v>0</v>
      </c>
      <c r="AH711" s="17">
        <v>0</v>
      </c>
      <c r="AI711" s="17">
        <v>0</v>
      </c>
    </row>
    <row r="712" spans="1:35" hidden="1" outlineLevel="2" x14ac:dyDescent="0.35">
      <c r="A712" s="18" t="s">
        <v>830</v>
      </c>
      <c r="B712" s="79" t="s">
        <v>63</v>
      </c>
      <c r="C712" s="67">
        <v>34.207373271889395</v>
      </c>
      <c r="D712" s="16">
        <v>1546.366543548387</v>
      </c>
      <c r="E712" s="68"/>
      <c r="F712" s="17">
        <v>0</v>
      </c>
      <c r="G712" s="17">
        <v>0</v>
      </c>
      <c r="H712" s="17">
        <v>0</v>
      </c>
      <c r="I712" s="17">
        <v>0</v>
      </c>
      <c r="J712" s="17">
        <v>0</v>
      </c>
      <c r="K712" s="17">
        <v>0</v>
      </c>
      <c r="L712" s="17">
        <v>0</v>
      </c>
      <c r="M712" s="17">
        <v>0</v>
      </c>
      <c r="N712" s="17">
        <v>0</v>
      </c>
      <c r="O712" s="17">
        <v>0</v>
      </c>
      <c r="P712" s="17">
        <v>0</v>
      </c>
      <c r="Q712" s="17">
        <v>0</v>
      </c>
      <c r="R712" s="17">
        <v>0</v>
      </c>
      <c r="S712" s="17">
        <v>0</v>
      </c>
      <c r="T712" s="17">
        <v>0</v>
      </c>
      <c r="U712" s="17">
        <v>0</v>
      </c>
      <c r="V712" s="17">
        <v>0</v>
      </c>
      <c r="W712" s="17">
        <v>0</v>
      </c>
      <c r="X712" s="17">
        <v>773.18327177419349</v>
      </c>
      <c r="Y712" s="17">
        <v>773.18327177419349</v>
      </c>
      <c r="Z712" s="17">
        <v>0</v>
      </c>
      <c r="AA712" s="17">
        <v>0</v>
      </c>
      <c r="AB712" s="17">
        <v>0</v>
      </c>
      <c r="AC712" s="17">
        <v>0</v>
      </c>
      <c r="AD712" s="17">
        <v>0</v>
      </c>
      <c r="AE712" s="17">
        <v>0</v>
      </c>
      <c r="AF712" s="17">
        <v>0</v>
      </c>
      <c r="AG712" s="17">
        <v>0</v>
      </c>
      <c r="AH712" s="17">
        <v>0</v>
      </c>
      <c r="AI712" s="17">
        <v>0</v>
      </c>
    </row>
    <row r="713" spans="1:35" hidden="1" outlineLevel="2" x14ac:dyDescent="0.35">
      <c r="A713" s="18" t="s">
        <v>831</v>
      </c>
      <c r="B713" s="79" t="s">
        <v>64</v>
      </c>
      <c r="C713" s="67">
        <v>22.109216589861752</v>
      </c>
      <c r="D713" s="16">
        <v>999.46150693548407</v>
      </c>
      <c r="E713" s="68"/>
      <c r="F713" s="17">
        <v>0</v>
      </c>
      <c r="G713" s="17">
        <v>0</v>
      </c>
      <c r="H713" s="17">
        <v>0</v>
      </c>
      <c r="I713" s="17">
        <v>999.46150693548407</v>
      </c>
      <c r="J713" s="17">
        <v>0</v>
      </c>
      <c r="K713" s="17">
        <v>0</v>
      </c>
      <c r="L713" s="17">
        <v>0</v>
      </c>
      <c r="M713" s="17">
        <v>0</v>
      </c>
      <c r="N713" s="17">
        <v>0</v>
      </c>
      <c r="O713" s="17">
        <v>0</v>
      </c>
      <c r="P713" s="17">
        <v>0</v>
      </c>
      <c r="Q713" s="17">
        <v>0</v>
      </c>
      <c r="R713" s="17">
        <v>0</v>
      </c>
      <c r="S713" s="17">
        <v>0</v>
      </c>
      <c r="T713" s="17">
        <v>0</v>
      </c>
      <c r="U713" s="17">
        <v>0</v>
      </c>
      <c r="V713" s="17">
        <v>0</v>
      </c>
      <c r="W713" s="17">
        <v>0</v>
      </c>
      <c r="X713" s="17">
        <v>0</v>
      </c>
      <c r="Y713" s="17">
        <v>0</v>
      </c>
      <c r="Z713" s="17">
        <v>0</v>
      </c>
      <c r="AA713" s="17">
        <v>0</v>
      </c>
      <c r="AB713" s="17">
        <v>0</v>
      </c>
      <c r="AC713" s="17">
        <v>0</v>
      </c>
      <c r="AD713" s="17">
        <v>0</v>
      </c>
      <c r="AE713" s="17">
        <v>0</v>
      </c>
      <c r="AF713" s="17">
        <v>0</v>
      </c>
      <c r="AG713" s="17">
        <v>0</v>
      </c>
      <c r="AH713" s="17">
        <v>0</v>
      </c>
      <c r="AI713" s="17">
        <v>0</v>
      </c>
    </row>
    <row r="714" spans="1:35" hidden="1" outlineLevel="2" x14ac:dyDescent="0.35">
      <c r="A714" s="18" t="s">
        <v>832</v>
      </c>
      <c r="B714" s="79" t="s">
        <v>65</v>
      </c>
      <c r="C714" s="67">
        <v>9</v>
      </c>
      <c r="D714" s="16">
        <v>406.85085000000004</v>
      </c>
      <c r="E714" s="68"/>
      <c r="F714" s="17">
        <v>0</v>
      </c>
      <c r="G714" s="17">
        <v>0</v>
      </c>
      <c r="H714" s="17">
        <v>0</v>
      </c>
      <c r="I714" s="17">
        <v>0</v>
      </c>
      <c r="J714" s="17">
        <v>0</v>
      </c>
      <c r="K714" s="17">
        <v>0</v>
      </c>
      <c r="L714" s="17">
        <v>203.42542500000002</v>
      </c>
      <c r="M714" s="17">
        <v>203.42542500000002</v>
      </c>
      <c r="N714" s="17">
        <v>0</v>
      </c>
      <c r="O714" s="17">
        <v>0</v>
      </c>
      <c r="P714" s="17">
        <v>0</v>
      </c>
      <c r="Q714" s="17">
        <v>0</v>
      </c>
      <c r="R714" s="17">
        <v>0</v>
      </c>
      <c r="S714" s="17">
        <v>0</v>
      </c>
      <c r="T714" s="17">
        <v>0</v>
      </c>
      <c r="U714" s="17">
        <v>0</v>
      </c>
      <c r="V714" s="17">
        <v>0</v>
      </c>
      <c r="W714" s="17">
        <v>0</v>
      </c>
      <c r="X714" s="17">
        <v>0</v>
      </c>
      <c r="Y714" s="17">
        <v>0</v>
      </c>
      <c r="Z714" s="17">
        <v>0</v>
      </c>
      <c r="AA714" s="17">
        <v>0</v>
      </c>
      <c r="AB714" s="17">
        <v>0</v>
      </c>
      <c r="AC714" s="17">
        <v>0</v>
      </c>
      <c r="AD714" s="17">
        <v>0</v>
      </c>
      <c r="AE714" s="17">
        <v>0</v>
      </c>
      <c r="AF714" s="17">
        <v>0</v>
      </c>
      <c r="AG714" s="17">
        <v>0</v>
      </c>
      <c r="AH714" s="17">
        <v>0</v>
      </c>
      <c r="AI714" s="17">
        <v>0</v>
      </c>
    </row>
    <row r="715" spans="1:35" customFormat="1" hidden="1" outlineLevel="2" x14ac:dyDescent="0.35">
      <c r="A715" s="18" t="s">
        <v>833</v>
      </c>
      <c r="B715" s="79" t="s">
        <v>66</v>
      </c>
      <c r="C715" s="67">
        <v>0</v>
      </c>
      <c r="D715" s="16">
        <v>0</v>
      </c>
      <c r="E715" s="68"/>
      <c r="F715" s="17">
        <v>0</v>
      </c>
      <c r="G715" s="17">
        <v>0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0</v>
      </c>
      <c r="N715" s="17">
        <v>0</v>
      </c>
      <c r="O715" s="17">
        <v>0</v>
      </c>
      <c r="P715" s="17">
        <v>0</v>
      </c>
      <c r="Q715" s="17">
        <v>0</v>
      </c>
      <c r="R715" s="17">
        <v>0</v>
      </c>
      <c r="S715" s="17">
        <v>0</v>
      </c>
      <c r="T715" s="17">
        <v>0</v>
      </c>
      <c r="U715" s="17">
        <v>0</v>
      </c>
      <c r="V715" s="17">
        <v>0</v>
      </c>
      <c r="W715" s="17">
        <v>0</v>
      </c>
      <c r="X715" s="17">
        <v>0</v>
      </c>
      <c r="Y715" s="17">
        <v>0</v>
      </c>
      <c r="Z715" s="17">
        <v>0</v>
      </c>
      <c r="AA715" s="17">
        <v>0</v>
      </c>
      <c r="AB715" s="17">
        <v>0</v>
      </c>
      <c r="AC715" s="17">
        <v>0</v>
      </c>
      <c r="AD715" s="17">
        <v>0</v>
      </c>
      <c r="AE715" s="17">
        <v>0</v>
      </c>
      <c r="AF715" s="17">
        <v>0</v>
      </c>
      <c r="AG715" s="17">
        <v>0</v>
      </c>
      <c r="AH715" s="17">
        <v>0</v>
      </c>
      <c r="AI715" s="17">
        <v>0</v>
      </c>
    </row>
    <row r="716" spans="1:35" customFormat="1" hidden="1" outlineLevel="2" x14ac:dyDescent="0.35">
      <c r="A716" s="18" t="s">
        <v>834</v>
      </c>
      <c r="B716" s="79" t="s">
        <v>67</v>
      </c>
      <c r="C716" s="67">
        <v>0</v>
      </c>
      <c r="D716" s="16">
        <v>0</v>
      </c>
      <c r="E716" s="68"/>
      <c r="F716" s="17">
        <v>0</v>
      </c>
      <c r="G716" s="17">
        <v>0</v>
      </c>
      <c r="H716" s="17">
        <v>0</v>
      </c>
      <c r="I716" s="17">
        <v>0</v>
      </c>
      <c r="J716" s="17">
        <v>0</v>
      </c>
      <c r="K716" s="17">
        <v>0</v>
      </c>
      <c r="L716" s="17">
        <v>0</v>
      </c>
      <c r="M716" s="17">
        <v>0</v>
      </c>
      <c r="N716" s="17">
        <v>0</v>
      </c>
      <c r="O716" s="17">
        <v>0</v>
      </c>
      <c r="P716" s="17">
        <v>0</v>
      </c>
      <c r="Q716" s="17">
        <v>0</v>
      </c>
      <c r="R716" s="17">
        <v>0</v>
      </c>
      <c r="S716" s="17">
        <v>0</v>
      </c>
      <c r="T716" s="17">
        <v>0</v>
      </c>
      <c r="U716" s="17">
        <v>0</v>
      </c>
      <c r="V716" s="17">
        <v>0</v>
      </c>
      <c r="W716" s="17">
        <v>0</v>
      </c>
      <c r="X716" s="17">
        <v>0</v>
      </c>
      <c r="Y716" s="17">
        <v>0</v>
      </c>
      <c r="Z716" s="17">
        <v>0</v>
      </c>
      <c r="AA716" s="17">
        <v>0</v>
      </c>
      <c r="AB716" s="17">
        <v>0</v>
      </c>
      <c r="AC716" s="17">
        <v>0</v>
      </c>
      <c r="AD716" s="17">
        <v>0</v>
      </c>
      <c r="AE716" s="17">
        <v>0</v>
      </c>
      <c r="AF716" s="17">
        <v>0</v>
      </c>
      <c r="AG716" s="17">
        <v>0</v>
      </c>
      <c r="AH716" s="17">
        <v>0</v>
      </c>
      <c r="AI716" s="17">
        <v>0</v>
      </c>
    </row>
    <row r="717" spans="1:35" customFormat="1" hidden="1" outlineLevel="2" x14ac:dyDescent="0.35">
      <c r="A717" s="18" t="s">
        <v>835</v>
      </c>
      <c r="B717" s="79" t="s">
        <v>68</v>
      </c>
      <c r="C717" s="67">
        <v>2.5244239631336405</v>
      </c>
      <c r="D717" s="16">
        <v>114.11822612903227</v>
      </c>
      <c r="E717" s="68"/>
      <c r="F717" s="17">
        <v>0</v>
      </c>
      <c r="G717" s="17">
        <v>0</v>
      </c>
      <c r="H717" s="17">
        <v>114.11822612903227</v>
      </c>
      <c r="I717" s="17">
        <v>0</v>
      </c>
      <c r="J717" s="17">
        <v>0</v>
      </c>
      <c r="K717" s="17">
        <v>0</v>
      </c>
      <c r="L717" s="17">
        <v>0</v>
      </c>
      <c r="M717" s="17">
        <v>0</v>
      </c>
      <c r="N717" s="17">
        <v>0</v>
      </c>
      <c r="O717" s="17">
        <v>0</v>
      </c>
      <c r="P717" s="17">
        <v>0</v>
      </c>
      <c r="Q717" s="17">
        <v>0</v>
      </c>
      <c r="R717" s="17">
        <v>0</v>
      </c>
      <c r="S717" s="17">
        <v>0</v>
      </c>
      <c r="T717" s="17">
        <v>0</v>
      </c>
      <c r="U717" s="17">
        <v>0</v>
      </c>
      <c r="V717" s="17">
        <v>0</v>
      </c>
      <c r="W717" s="17">
        <v>0</v>
      </c>
      <c r="X717" s="17">
        <v>0</v>
      </c>
      <c r="Y717" s="17">
        <v>0</v>
      </c>
      <c r="Z717" s="17">
        <v>0</v>
      </c>
      <c r="AA717" s="17">
        <v>0</v>
      </c>
      <c r="AB717" s="17">
        <v>0</v>
      </c>
      <c r="AC717" s="17">
        <v>0</v>
      </c>
      <c r="AD717" s="17">
        <v>0</v>
      </c>
      <c r="AE717" s="17">
        <v>0</v>
      </c>
      <c r="AF717" s="17">
        <v>0</v>
      </c>
      <c r="AG717" s="17">
        <v>0</v>
      </c>
      <c r="AH717" s="17">
        <v>0</v>
      </c>
      <c r="AI717" s="17">
        <v>0</v>
      </c>
    </row>
    <row r="718" spans="1:35" customFormat="1" hidden="1" outlineLevel="2" x14ac:dyDescent="0.35">
      <c r="A718" s="18" t="s">
        <v>836</v>
      </c>
      <c r="B718" s="79" t="s">
        <v>69</v>
      </c>
      <c r="C718" s="67">
        <v>3.7866359447004605</v>
      </c>
      <c r="D718" s="16">
        <v>171.17733919354839</v>
      </c>
      <c r="E718" s="68"/>
      <c r="F718" s="17">
        <v>0</v>
      </c>
      <c r="G718" s="17">
        <v>0</v>
      </c>
      <c r="H718" s="17">
        <v>0</v>
      </c>
      <c r="I718" s="17">
        <v>171.17733919354839</v>
      </c>
      <c r="J718" s="17">
        <v>0</v>
      </c>
      <c r="K718" s="17">
        <v>0</v>
      </c>
      <c r="L718" s="17">
        <v>0</v>
      </c>
      <c r="M718" s="17">
        <v>0</v>
      </c>
      <c r="N718" s="17">
        <v>0</v>
      </c>
      <c r="O718" s="17">
        <v>0</v>
      </c>
      <c r="P718" s="17">
        <v>0</v>
      </c>
      <c r="Q718" s="17">
        <v>0</v>
      </c>
      <c r="R718" s="17">
        <v>0</v>
      </c>
      <c r="S718" s="17">
        <v>0</v>
      </c>
      <c r="T718" s="17">
        <v>0</v>
      </c>
      <c r="U718" s="17">
        <v>0</v>
      </c>
      <c r="V718" s="17">
        <v>0</v>
      </c>
      <c r="W718" s="17">
        <v>0</v>
      </c>
      <c r="X718" s="17">
        <v>0</v>
      </c>
      <c r="Y718" s="17">
        <v>0</v>
      </c>
      <c r="Z718" s="17">
        <v>0</v>
      </c>
      <c r="AA718" s="17">
        <v>0</v>
      </c>
      <c r="AB718" s="17">
        <v>0</v>
      </c>
      <c r="AC718" s="17">
        <v>0</v>
      </c>
      <c r="AD718" s="17">
        <v>0</v>
      </c>
      <c r="AE718" s="17">
        <v>0</v>
      </c>
      <c r="AF718" s="17">
        <v>0</v>
      </c>
      <c r="AG718" s="17">
        <v>0</v>
      </c>
      <c r="AH718" s="17">
        <v>0</v>
      </c>
      <c r="AI718" s="17">
        <v>0</v>
      </c>
    </row>
    <row r="719" spans="1:35" customFormat="1" hidden="1" outlineLevel="2" x14ac:dyDescent="0.35">
      <c r="A719" s="18" t="s">
        <v>837</v>
      </c>
      <c r="B719" s="79" t="s">
        <v>70</v>
      </c>
      <c r="C719" s="67">
        <v>3.0044239631336405</v>
      </c>
      <c r="D719" s="16">
        <v>135.81693812903228</v>
      </c>
      <c r="E719" s="68"/>
      <c r="F719" s="17">
        <v>0</v>
      </c>
      <c r="G719" s="17">
        <v>0</v>
      </c>
      <c r="H719" s="17">
        <v>0</v>
      </c>
      <c r="I719" s="17">
        <v>0</v>
      </c>
      <c r="J719" s="17">
        <v>135.81693812903228</v>
      </c>
      <c r="K719" s="17">
        <v>0</v>
      </c>
      <c r="L719" s="17">
        <v>0</v>
      </c>
      <c r="M719" s="17">
        <v>0</v>
      </c>
      <c r="N719" s="17">
        <v>0</v>
      </c>
      <c r="O719" s="17">
        <v>0</v>
      </c>
      <c r="P719" s="17">
        <v>0</v>
      </c>
      <c r="Q719" s="17">
        <v>0</v>
      </c>
      <c r="R719" s="17">
        <v>0</v>
      </c>
      <c r="S719" s="17">
        <v>0</v>
      </c>
      <c r="T719" s="17">
        <v>0</v>
      </c>
      <c r="U719" s="17">
        <v>0</v>
      </c>
      <c r="V719" s="17">
        <v>0</v>
      </c>
      <c r="W719" s="17">
        <v>0</v>
      </c>
      <c r="X719" s="17">
        <v>0</v>
      </c>
      <c r="Y719" s="17">
        <v>0</v>
      </c>
      <c r="Z719" s="17">
        <v>0</v>
      </c>
      <c r="AA719" s="17">
        <v>0</v>
      </c>
      <c r="AB719" s="17">
        <v>0</v>
      </c>
      <c r="AC719" s="17">
        <v>0</v>
      </c>
      <c r="AD719" s="17">
        <v>0</v>
      </c>
      <c r="AE719" s="17">
        <v>0</v>
      </c>
      <c r="AF719" s="17">
        <v>0</v>
      </c>
      <c r="AG719" s="17">
        <v>0</v>
      </c>
      <c r="AH719" s="17">
        <v>0</v>
      </c>
      <c r="AI719" s="17">
        <v>0</v>
      </c>
    </row>
    <row r="720" spans="1:35" customFormat="1" hidden="1" outlineLevel="2" x14ac:dyDescent="0.35">
      <c r="A720" s="18" t="s">
        <v>838</v>
      </c>
      <c r="B720" s="79" t="s">
        <v>71</v>
      </c>
      <c r="C720" s="67">
        <v>0</v>
      </c>
      <c r="D720" s="16">
        <v>0</v>
      </c>
      <c r="E720" s="68"/>
      <c r="F720" s="17">
        <v>0</v>
      </c>
      <c r="G720" s="17">
        <v>0</v>
      </c>
      <c r="H720" s="17">
        <v>0</v>
      </c>
      <c r="I720" s="17">
        <v>0</v>
      </c>
      <c r="J720" s="17">
        <v>0</v>
      </c>
      <c r="K720" s="17">
        <v>0</v>
      </c>
      <c r="L720" s="17">
        <v>0</v>
      </c>
      <c r="M720" s="17">
        <v>0</v>
      </c>
      <c r="N720" s="17">
        <v>0</v>
      </c>
      <c r="O720" s="17">
        <v>0</v>
      </c>
      <c r="P720" s="17">
        <v>0</v>
      </c>
      <c r="Q720" s="17">
        <v>0</v>
      </c>
      <c r="R720" s="17">
        <v>0</v>
      </c>
      <c r="S720" s="17">
        <v>0</v>
      </c>
      <c r="T720" s="17">
        <v>0</v>
      </c>
      <c r="U720" s="17">
        <v>0</v>
      </c>
      <c r="V720" s="17">
        <v>0</v>
      </c>
      <c r="W720" s="17">
        <v>0</v>
      </c>
      <c r="X720" s="17">
        <v>0</v>
      </c>
      <c r="Y720" s="17">
        <v>0</v>
      </c>
      <c r="Z720" s="17">
        <v>0</v>
      </c>
      <c r="AA720" s="17">
        <v>0</v>
      </c>
      <c r="AB720" s="17">
        <v>0</v>
      </c>
      <c r="AC720" s="17">
        <v>0</v>
      </c>
      <c r="AD720" s="17">
        <v>0</v>
      </c>
      <c r="AE720" s="17">
        <v>0</v>
      </c>
      <c r="AF720" s="17">
        <v>0</v>
      </c>
      <c r="AG720" s="17">
        <v>0</v>
      </c>
      <c r="AH720" s="17">
        <v>0</v>
      </c>
      <c r="AI720" s="17">
        <v>0</v>
      </c>
    </row>
    <row r="721" spans="1:41" customFormat="1" hidden="1" outlineLevel="2" x14ac:dyDescent="0.35">
      <c r="A721" s="18" t="s">
        <v>839</v>
      </c>
      <c r="B721" s="79" t="s">
        <v>72</v>
      </c>
      <c r="C721" s="67">
        <v>2.5244239631336405</v>
      </c>
      <c r="D721" s="16">
        <v>114.11822612903227</v>
      </c>
      <c r="E721" s="68"/>
      <c r="F721" s="17">
        <v>0</v>
      </c>
      <c r="G721" s="17">
        <v>0</v>
      </c>
      <c r="H721" s="17">
        <v>0</v>
      </c>
      <c r="I721" s="17">
        <v>0</v>
      </c>
      <c r="J721" s="17">
        <v>0</v>
      </c>
      <c r="K721" s="17">
        <v>0</v>
      </c>
      <c r="L721" s="17">
        <v>0</v>
      </c>
      <c r="M721" s="17">
        <v>114.11822612903227</v>
      </c>
      <c r="N721" s="17">
        <v>0</v>
      </c>
      <c r="O721" s="17">
        <v>0</v>
      </c>
      <c r="P721" s="17">
        <v>0</v>
      </c>
      <c r="Q721" s="17">
        <v>0</v>
      </c>
      <c r="R721" s="17">
        <v>0</v>
      </c>
      <c r="S721" s="17">
        <v>0</v>
      </c>
      <c r="T721" s="17">
        <v>0</v>
      </c>
      <c r="U721" s="17">
        <v>0</v>
      </c>
      <c r="V721" s="17">
        <v>0</v>
      </c>
      <c r="W721" s="17">
        <v>0</v>
      </c>
      <c r="X721" s="17">
        <v>0</v>
      </c>
      <c r="Y721" s="17">
        <v>0</v>
      </c>
      <c r="Z721" s="17">
        <v>0</v>
      </c>
      <c r="AA721" s="17">
        <v>0</v>
      </c>
      <c r="AB721" s="17">
        <v>0</v>
      </c>
      <c r="AC721" s="17">
        <v>0</v>
      </c>
      <c r="AD721" s="17">
        <v>0</v>
      </c>
      <c r="AE721" s="17">
        <v>0</v>
      </c>
      <c r="AF721" s="17">
        <v>0</v>
      </c>
      <c r="AG721" s="17">
        <v>0</v>
      </c>
      <c r="AH721" s="17">
        <v>0</v>
      </c>
      <c r="AI721" s="17">
        <v>0</v>
      </c>
    </row>
    <row r="722" spans="1:41" customFormat="1" hidden="1" outlineLevel="2" x14ac:dyDescent="0.35">
      <c r="A722" s="18" t="s">
        <v>840</v>
      </c>
      <c r="B722" s="79" t="s">
        <v>73</v>
      </c>
      <c r="C722" s="67">
        <v>0</v>
      </c>
      <c r="D722" s="16">
        <v>0</v>
      </c>
      <c r="E722" s="68"/>
      <c r="F722" s="17">
        <v>0</v>
      </c>
      <c r="G722" s="17">
        <v>0</v>
      </c>
      <c r="H722" s="17">
        <v>0</v>
      </c>
      <c r="I722" s="17">
        <v>0</v>
      </c>
      <c r="J722" s="17">
        <v>0</v>
      </c>
      <c r="K722" s="17">
        <v>0</v>
      </c>
      <c r="L722" s="17">
        <v>0</v>
      </c>
      <c r="M722" s="17">
        <v>0</v>
      </c>
      <c r="N722" s="17">
        <v>0</v>
      </c>
      <c r="O722" s="17">
        <v>0</v>
      </c>
      <c r="P722" s="17">
        <v>0</v>
      </c>
      <c r="Q722" s="17">
        <v>0</v>
      </c>
      <c r="R722" s="17">
        <v>0</v>
      </c>
      <c r="S722" s="17">
        <v>0</v>
      </c>
      <c r="T722" s="17">
        <v>0</v>
      </c>
      <c r="U722" s="17">
        <v>0</v>
      </c>
      <c r="V722" s="17">
        <v>0</v>
      </c>
      <c r="W722" s="17">
        <v>0</v>
      </c>
      <c r="X722" s="17">
        <v>0</v>
      </c>
      <c r="Y722" s="17">
        <v>0</v>
      </c>
      <c r="Z722" s="17">
        <v>0</v>
      </c>
      <c r="AA722" s="17">
        <v>0</v>
      </c>
      <c r="AB722" s="17">
        <v>0</v>
      </c>
      <c r="AC722" s="17">
        <v>0</v>
      </c>
      <c r="AD722" s="17">
        <v>0</v>
      </c>
      <c r="AE722" s="17">
        <v>0</v>
      </c>
      <c r="AF722" s="17">
        <v>0</v>
      </c>
      <c r="AG722" s="17">
        <v>0</v>
      </c>
      <c r="AH722" s="17">
        <v>0</v>
      </c>
      <c r="AI722" s="17">
        <v>0</v>
      </c>
    </row>
    <row r="723" spans="1:41" customFormat="1" hidden="1" outlineLevel="2" x14ac:dyDescent="0.35">
      <c r="A723" s="18" t="s">
        <v>841</v>
      </c>
      <c r="B723" s="79" t="s">
        <v>74</v>
      </c>
      <c r="C723" s="67">
        <v>0.77090909090909088</v>
      </c>
      <c r="D723" s="16">
        <v>34.849446545454548</v>
      </c>
      <c r="E723" s="68"/>
      <c r="F723" s="17">
        <v>0</v>
      </c>
      <c r="G723" s="17">
        <v>0</v>
      </c>
      <c r="H723" s="17">
        <v>0</v>
      </c>
      <c r="I723" s="17">
        <v>0</v>
      </c>
      <c r="J723" s="17">
        <v>0</v>
      </c>
      <c r="K723" s="17">
        <v>0</v>
      </c>
      <c r="L723" s="17">
        <v>34.849446545454548</v>
      </c>
      <c r="M723" s="17">
        <v>0</v>
      </c>
      <c r="N723" s="17">
        <v>0</v>
      </c>
      <c r="O723" s="17">
        <v>0</v>
      </c>
      <c r="P723" s="17">
        <v>0</v>
      </c>
      <c r="Q723" s="17">
        <v>0</v>
      </c>
      <c r="R723" s="17">
        <v>0</v>
      </c>
      <c r="S723" s="17">
        <v>0</v>
      </c>
      <c r="T723" s="17">
        <v>0</v>
      </c>
      <c r="U723" s="17">
        <v>0</v>
      </c>
      <c r="V723" s="17">
        <v>0</v>
      </c>
      <c r="W723" s="17">
        <v>0</v>
      </c>
      <c r="X723" s="17">
        <v>0</v>
      </c>
      <c r="Y723" s="17">
        <v>0</v>
      </c>
      <c r="Z723" s="17">
        <v>0</v>
      </c>
      <c r="AA723" s="17">
        <v>0</v>
      </c>
      <c r="AB723" s="17">
        <v>0</v>
      </c>
      <c r="AC723" s="17">
        <v>0</v>
      </c>
      <c r="AD723" s="17">
        <v>0</v>
      </c>
      <c r="AE723" s="17">
        <v>0</v>
      </c>
      <c r="AF723" s="17">
        <v>0</v>
      </c>
      <c r="AG723" s="17">
        <v>0</v>
      </c>
      <c r="AH723" s="17">
        <v>0</v>
      </c>
      <c r="AI723" s="17">
        <v>0</v>
      </c>
    </row>
    <row r="724" spans="1:41" customFormat="1" hidden="1" outlineLevel="2" x14ac:dyDescent="0.35">
      <c r="A724" s="18" t="s">
        <v>842</v>
      </c>
      <c r="B724" s="79" t="s">
        <v>75</v>
      </c>
      <c r="C724" s="67">
        <v>4.8252869710934219</v>
      </c>
      <c r="D724" s="16">
        <v>218.13023396480938</v>
      </c>
      <c r="E724" s="68"/>
      <c r="F724" s="17">
        <v>0</v>
      </c>
      <c r="G724" s="17">
        <v>0</v>
      </c>
      <c r="H724" s="17">
        <v>0</v>
      </c>
      <c r="I724" s="17">
        <v>0</v>
      </c>
      <c r="J724" s="17">
        <v>0</v>
      </c>
      <c r="K724" s="17">
        <v>0</v>
      </c>
      <c r="L724" s="17">
        <v>218.13023396480938</v>
      </c>
      <c r="M724" s="17">
        <v>0</v>
      </c>
      <c r="N724" s="17">
        <v>0</v>
      </c>
      <c r="O724" s="17">
        <v>0</v>
      </c>
      <c r="P724" s="17">
        <v>0</v>
      </c>
      <c r="Q724" s="17">
        <v>0</v>
      </c>
      <c r="R724" s="17">
        <v>0</v>
      </c>
      <c r="S724" s="17">
        <v>0</v>
      </c>
      <c r="T724" s="17">
        <v>0</v>
      </c>
      <c r="U724" s="17">
        <v>0</v>
      </c>
      <c r="V724" s="17">
        <v>0</v>
      </c>
      <c r="W724" s="17">
        <v>0</v>
      </c>
      <c r="X724" s="17">
        <v>0</v>
      </c>
      <c r="Y724" s="17">
        <v>0</v>
      </c>
      <c r="Z724" s="17">
        <v>0</v>
      </c>
      <c r="AA724" s="17">
        <v>0</v>
      </c>
      <c r="AB724" s="17">
        <v>0</v>
      </c>
      <c r="AC724" s="17">
        <v>0</v>
      </c>
      <c r="AD724" s="17">
        <v>0</v>
      </c>
      <c r="AE724" s="17">
        <v>0</v>
      </c>
      <c r="AF724" s="17">
        <v>0</v>
      </c>
      <c r="AG724" s="17">
        <v>0</v>
      </c>
      <c r="AH724" s="17">
        <v>0</v>
      </c>
      <c r="AI724" s="17">
        <v>0</v>
      </c>
    </row>
    <row r="725" spans="1:41" customFormat="1" hidden="1" outlineLevel="2" x14ac:dyDescent="0.35">
      <c r="A725" s="18" t="s">
        <v>843</v>
      </c>
      <c r="B725" s="79" t="s">
        <v>76</v>
      </c>
      <c r="C725" s="67">
        <v>2.7980980310012566</v>
      </c>
      <c r="D725" s="16">
        <v>126.48984025513198</v>
      </c>
      <c r="E725" s="68"/>
      <c r="F725" s="17">
        <v>0</v>
      </c>
      <c r="G725" s="17">
        <v>0</v>
      </c>
      <c r="H725" s="17">
        <v>0</v>
      </c>
      <c r="I725" s="17">
        <v>126.48984025513198</v>
      </c>
      <c r="J725" s="17">
        <v>0</v>
      </c>
      <c r="K725" s="17">
        <v>0</v>
      </c>
      <c r="L725" s="17">
        <v>0</v>
      </c>
      <c r="M725" s="17">
        <v>0</v>
      </c>
      <c r="N725" s="17">
        <v>0</v>
      </c>
      <c r="O725" s="17">
        <v>0</v>
      </c>
      <c r="P725" s="17">
        <v>0</v>
      </c>
      <c r="Q725" s="17">
        <v>0</v>
      </c>
      <c r="R725" s="17">
        <v>0</v>
      </c>
      <c r="S725" s="17">
        <v>0</v>
      </c>
      <c r="T725" s="17">
        <v>0</v>
      </c>
      <c r="U725" s="17">
        <v>0</v>
      </c>
      <c r="V725" s="17">
        <v>0</v>
      </c>
      <c r="W725" s="17">
        <v>0</v>
      </c>
      <c r="X725" s="17">
        <v>0</v>
      </c>
      <c r="Y725" s="17">
        <v>0</v>
      </c>
      <c r="Z725" s="17">
        <v>0</v>
      </c>
      <c r="AA725" s="17">
        <v>0</v>
      </c>
      <c r="AB725" s="17">
        <v>0</v>
      </c>
      <c r="AC725" s="17">
        <v>0</v>
      </c>
      <c r="AD725" s="17">
        <v>0</v>
      </c>
      <c r="AE725" s="17">
        <v>0</v>
      </c>
      <c r="AF725" s="17">
        <v>0</v>
      </c>
      <c r="AG725" s="17">
        <v>0</v>
      </c>
      <c r="AH725" s="17">
        <v>0</v>
      </c>
      <c r="AI725" s="17">
        <v>0</v>
      </c>
    </row>
    <row r="726" spans="1:41" customFormat="1" hidden="1" outlineLevel="2" x14ac:dyDescent="0.35">
      <c r="A726" s="18" t="s">
        <v>844</v>
      </c>
      <c r="B726" s="79" t="s">
        <v>77</v>
      </c>
      <c r="C726" s="67">
        <v>0</v>
      </c>
      <c r="D726" s="16">
        <v>0</v>
      </c>
      <c r="E726" s="68"/>
      <c r="F726" s="17">
        <v>0</v>
      </c>
      <c r="G726" s="17">
        <v>0</v>
      </c>
      <c r="H726" s="17">
        <v>0</v>
      </c>
      <c r="I726" s="17">
        <v>0</v>
      </c>
      <c r="J726" s="17">
        <v>0</v>
      </c>
      <c r="K726" s="17">
        <v>0</v>
      </c>
      <c r="L726" s="17">
        <v>0</v>
      </c>
      <c r="M726" s="17">
        <v>0</v>
      </c>
      <c r="N726" s="17">
        <v>0</v>
      </c>
      <c r="O726" s="17">
        <v>0</v>
      </c>
      <c r="P726" s="17">
        <v>0</v>
      </c>
      <c r="Q726" s="17">
        <v>0</v>
      </c>
      <c r="R726" s="17">
        <v>0</v>
      </c>
      <c r="S726" s="17">
        <v>0</v>
      </c>
      <c r="T726" s="17">
        <v>0</v>
      </c>
      <c r="U726" s="17">
        <v>0</v>
      </c>
      <c r="V726" s="17">
        <v>0</v>
      </c>
      <c r="W726" s="17">
        <v>0</v>
      </c>
      <c r="X726" s="17">
        <v>0</v>
      </c>
      <c r="Y726" s="17">
        <v>0</v>
      </c>
      <c r="Z726" s="17">
        <v>0</v>
      </c>
      <c r="AA726" s="17">
        <v>0</v>
      </c>
      <c r="AB726" s="17">
        <v>0</v>
      </c>
      <c r="AC726" s="17">
        <v>0</v>
      </c>
      <c r="AD726" s="17">
        <v>0</v>
      </c>
      <c r="AE726" s="17">
        <v>0</v>
      </c>
      <c r="AF726" s="17">
        <v>0</v>
      </c>
      <c r="AG726" s="17">
        <v>0</v>
      </c>
      <c r="AH726" s="17">
        <v>0</v>
      </c>
      <c r="AI726" s="17">
        <v>0</v>
      </c>
    </row>
    <row r="727" spans="1:41" customFormat="1" hidden="1" outlineLevel="2" x14ac:dyDescent="0.35">
      <c r="A727" s="18" t="s">
        <v>845</v>
      </c>
      <c r="B727" s="79" t="s">
        <v>78</v>
      </c>
      <c r="C727" s="67">
        <v>0</v>
      </c>
      <c r="D727" s="16">
        <v>0</v>
      </c>
      <c r="E727" s="68"/>
      <c r="F727" s="17">
        <v>0</v>
      </c>
      <c r="G727" s="17">
        <v>0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  <c r="N727" s="17">
        <v>0</v>
      </c>
      <c r="O727" s="17">
        <v>0</v>
      </c>
      <c r="P727" s="17">
        <v>0</v>
      </c>
      <c r="Q727" s="17">
        <v>0</v>
      </c>
      <c r="R727" s="17">
        <v>0</v>
      </c>
      <c r="S727" s="17">
        <v>0</v>
      </c>
      <c r="T727" s="17">
        <v>0</v>
      </c>
      <c r="U727" s="17">
        <v>0</v>
      </c>
      <c r="V727" s="17">
        <v>0</v>
      </c>
      <c r="W727" s="17">
        <v>0</v>
      </c>
      <c r="X727" s="17">
        <v>0</v>
      </c>
      <c r="Y727" s="17">
        <v>0</v>
      </c>
      <c r="Z727" s="17">
        <v>0</v>
      </c>
      <c r="AA727" s="17">
        <v>0</v>
      </c>
      <c r="AB727" s="17">
        <v>0</v>
      </c>
      <c r="AC727" s="17">
        <v>0</v>
      </c>
      <c r="AD727" s="17">
        <v>0</v>
      </c>
      <c r="AE727" s="17">
        <v>0</v>
      </c>
      <c r="AF727" s="17">
        <v>0</v>
      </c>
      <c r="AG727" s="17">
        <v>0</v>
      </c>
      <c r="AH727" s="17">
        <v>0</v>
      </c>
      <c r="AI727" s="17">
        <v>0</v>
      </c>
    </row>
    <row r="728" spans="1:41" customFormat="1" hidden="1" outlineLevel="2" x14ac:dyDescent="0.35">
      <c r="A728" s="18" t="s">
        <v>846</v>
      </c>
      <c r="B728" s="79" t="s">
        <v>79</v>
      </c>
      <c r="C728" s="67">
        <v>2.5071889400921656</v>
      </c>
      <c r="D728" s="16">
        <v>113.33910570967743</v>
      </c>
      <c r="E728" s="68"/>
      <c r="F728" s="17">
        <v>0</v>
      </c>
      <c r="G728" s="17">
        <v>0</v>
      </c>
      <c r="H728" s="17">
        <v>0</v>
      </c>
      <c r="I728" s="17">
        <v>0</v>
      </c>
      <c r="J728" s="17">
        <v>0</v>
      </c>
      <c r="K728" s="17">
        <v>0</v>
      </c>
      <c r="L728" s="17">
        <v>0</v>
      </c>
      <c r="M728" s="17">
        <v>113.33910570967743</v>
      </c>
      <c r="N728" s="17">
        <v>0</v>
      </c>
      <c r="O728" s="17">
        <v>0</v>
      </c>
      <c r="P728" s="17">
        <v>0</v>
      </c>
      <c r="Q728" s="17">
        <v>0</v>
      </c>
      <c r="R728" s="17">
        <v>0</v>
      </c>
      <c r="S728" s="17">
        <v>0</v>
      </c>
      <c r="T728" s="17">
        <v>0</v>
      </c>
      <c r="U728" s="17">
        <v>0</v>
      </c>
      <c r="V728" s="17">
        <v>0</v>
      </c>
      <c r="W728" s="17">
        <v>0</v>
      </c>
      <c r="X728" s="17">
        <v>0</v>
      </c>
      <c r="Y728" s="17">
        <v>0</v>
      </c>
      <c r="Z728" s="17">
        <v>0</v>
      </c>
      <c r="AA728" s="17">
        <v>0</v>
      </c>
      <c r="AB728" s="17">
        <v>0</v>
      </c>
      <c r="AC728" s="17">
        <v>0</v>
      </c>
      <c r="AD728" s="17">
        <v>0</v>
      </c>
      <c r="AE728" s="17">
        <v>0</v>
      </c>
      <c r="AF728" s="17">
        <v>0</v>
      </c>
      <c r="AG728" s="17">
        <v>0</v>
      </c>
      <c r="AH728" s="17">
        <v>0</v>
      </c>
      <c r="AI728" s="17">
        <v>0</v>
      </c>
    </row>
    <row r="729" spans="1:41" customFormat="1" hidden="1" outlineLevel="2" x14ac:dyDescent="0.35">
      <c r="A729" s="18" t="s">
        <v>847</v>
      </c>
      <c r="B729" s="79" t="s">
        <v>80</v>
      </c>
      <c r="C729" s="67">
        <v>0</v>
      </c>
      <c r="D729" s="16">
        <v>0</v>
      </c>
      <c r="E729" s="68"/>
      <c r="F729" s="17">
        <v>0</v>
      </c>
      <c r="G729" s="17">
        <v>0</v>
      </c>
      <c r="H729" s="17">
        <v>0</v>
      </c>
      <c r="I729" s="17">
        <v>0</v>
      </c>
      <c r="J729" s="17">
        <v>0</v>
      </c>
      <c r="K729" s="17">
        <v>0</v>
      </c>
      <c r="L729" s="17">
        <v>0</v>
      </c>
      <c r="M729" s="17">
        <v>0</v>
      </c>
      <c r="N729" s="17">
        <v>0</v>
      </c>
      <c r="O729" s="17">
        <v>0</v>
      </c>
      <c r="P729" s="17">
        <v>0</v>
      </c>
      <c r="Q729" s="17">
        <v>0</v>
      </c>
      <c r="R729" s="17">
        <v>0</v>
      </c>
      <c r="S729" s="17">
        <v>0</v>
      </c>
      <c r="T729" s="17">
        <v>0</v>
      </c>
      <c r="U729" s="17">
        <v>0</v>
      </c>
      <c r="V729" s="17">
        <v>0</v>
      </c>
      <c r="W729" s="17">
        <v>0</v>
      </c>
      <c r="X729" s="17">
        <v>0</v>
      </c>
      <c r="Y729" s="17">
        <v>0</v>
      </c>
      <c r="Z729" s="17">
        <v>0</v>
      </c>
      <c r="AA729" s="17">
        <v>0</v>
      </c>
      <c r="AB729" s="17">
        <v>0</v>
      </c>
      <c r="AC729" s="17">
        <v>0</v>
      </c>
      <c r="AD729" s="17">
        <v>0</v>
      </c>
      <c r="AE729" s="17">
        <v>0</v>
      </c>
      <c r="AF729" s="17">
        <v>0</v>
      </c>
      <c r="AG729" s="17">
        <v>0</v>
      </c>
      <c r="AH729" s="17">
        <v>0</v>
      </c>
      <c r="AI729" s="17">
        <v>0</v>
      </c>
    </row>
    <row r="730" spans="1:41" customFormat="1" hidden="1" outlineLevel="2" x14ac:dyDescent="0.35">
      <c r="A730" s="18" t="s">
        <v>848</v>
      </c>
      <c r="B730" s="79" t="s">
        <v>81</v>
      </c>
      <c r="C730" s="67">
        <v>0</v>
      </c>
      <c r="D730" s="16">
        <v>0</v>
      </c>
      <c r="E730" s="68"/>
      <c r="F730" s="17">
        <v>0</v>
      </c>
      <c r="G730" s="17">
        <v>0</v>
      </c>
      <c r="H730" s="17">
        <v>0</v>
      </c>
      <c r="I730" s="17">
        <v>0</v>
      </c>
      <c r="J730" s="17">
        <v>0</v>
      </c>
      <c r="K730" s="17">
        <v>0</v>
      </c>
      <c r="L730" s="17">
        <v>0</v>
      </c>
      <c r="M730" s="17">
        <v>0</v>
      </c>
      <c r="N730" s="17">
        <v>0</v>
      </c>
      <c r="O730" s="17">
        <v>0</v>
      </c>
      <c r="P730" s="17">
        <v>0</v>
      </c>
      <c r="Q730" s="17">
        <v>0</v>
      </c>
      <c r="R730" s="17">
        <v>0</v>
      </c>
      <c r="S730" s="17">
        <v>0</v>
      </c>
      <c r="T730" s="17">
        <v>0</v>
      </c>
      <c r="U730" s="17">
        <v>0</v>
      </c>
      <c r="V730" s="17">
        <v>0</v>
      </c>
      <c r="W730" s="17">
        <v>0</v>
      </c>
      <c r="X730" s="17">
        <v>0</v>
      </c>
      <c r="Y730" s="17">
        <v>0</v>
      </c>
      <c r="Z730" s="17">
        <v>0</v>
      </c>
      <c r="AA730" s="17">
        <v>0</v>
      </c>
      <c r="AB730" s="17">
        <v>0</v>
      </c>
      <c r="AC730" s="17">
        <v>0</v>
      </c>
      <c r="AD730" s="17">
        <v>0</v>
      </c>
      <c r="AE730" s="17">
        <v>0</v>
      </c>
      <c r="AF730" s="17">
        <v>0</v>
      </c>
      <c r="AG730" s="17">
        <v>0</v>
      </c>
      <c r="AH730" s="17">
        <v>0</v>
      </c>
      <c r="AI730" s="17">
        <v>0</v>
      </c>
    </row>
    <row r="731" spans="1:41" s="46" customFormat="1" ht="12.75" hidden="1" customHeight="1" outlineLevel="1" x14ac:dyDescent="0.35">
      <c r="A731" s="18" t="s">
        <v>153</v>
      </c>
      <c r="B731" s="19" t="s">
        <v>139</v>
      </c>
      <c r="C731" s="80">
        <v>1328</v>
      </c>
      <c r="D731" s="20">
        <v>88930.927679999993</v>
      </c>
      <c r="E731" s="58"/>
      <c r="F731" s="20">
        <v>0</v>
      </c>
      <c r="G731" s="20">
        <v>0</v>
      </c>
      <c r="H731" s="20">
        <v>0</v>
      </c>
      <c r="I731" s="20">
        <v>0</v>
      </c>
      <c r="J731" s="20">
        <v>0</v>
      </c>
      <c r="K731" s="20">
        <v>0</v>
      </c>
      <c r="L731" s="20">
        <v>0</v>
      </c>
      <c r="M731" s="20">
        <v>88930.927679999993</v>
      </c>
      <c r="N731" s="20">
        <v>0</v>
      </c>
      <c r="O731" s="20">
        <v>0</v>
      </c>
      <c r="P731" s="20">
        <v>0</v>
      </c>
      <c r="Q731" s="20">
        <v>0</v>
      </c>
      <c r="R731" s="20">
        <v>0</v>
      </c>
      <c r="S731" s="20">
        <v>0</v>
      </c>
      <c r="T731" s="20">
        <v>0</v>
      </c>
      <c r="U731" s="20">
        <v>0</v>
      </c>
      <c r="V731" s="20">
        <v>0</v>
      </c>
      <c r="W731" s="20">
        <v>0</v>
      </c>
      <c r="X731" s="20">
        <v>0</v>
      </c>
      <c r="Y731" s="20">
        <v>0</v>
      </c>
      <c r="Z731" s="20">
        <v>0</v>
      </c>
      <c r="AA731" s="20">
        <v>0</v>
      </c>
      <c r="AB731" s="20">
        <v>0</v>
      </c>
      <c r="AC731" s="20">
        <v>0</v>
      </c>
      <c r="AD731" s="20">
        <v>0</v>
      </c>
      <c r="AE731" s="20">
        <v>0</v>
      </c>
      <c r="AF731" s="20">
        <v>0</v>
      </c>
      <c r="AG731" s="20">
        <v>0</v>
      </c>
      <c r="AH731" s="20">
        <v>0</v>
      </c>
      <c r="AI731" s="20">
        <v>0</v>
      </c>
      <c r="AJ731"/>
      <c r="AK731"/>
      <c r="AL731"/>
      <c r="AM731"/>
      <c r="AN731"/>
      <c r="AO731"/>
    </row>
    <row r="732" spans="1:41" s="47" customFormat="1" collapsed="1" x14ac:dyDescent="0.35">
      <c r="A732" s="21" t="s">
        <v>154</v>
      </c>
      <c r="B732" s="22" t="s">
        <v>129</v>
      </c>
      <c r="C732" s="57">
        <v>7</v>
      </c>
      <c r="D732" s="23">
        <v>1865736.6777083804</v>
      </c>
      <c r="E732" s="70"/>
      <c r="F732" s="23">
        <v>0</v>
      </c>
      <c r="G732" s="23">
        <v>0</v>
      </c>
      <c r="H732" s="23">
        <v>266533.81110119721</v>
      </c>
      <c r="I732" s="23">
        <v>0</v>
      </c>
      <c r="J732" s="23">
        <v>533067.62220239441</v>
      </c>
      <c r="K732" s="23">
        <v>0</v>
      </c>
      <c r="L732" s="23">
        <v>133266.9055505986</v>
      </c>
      <c r="M732" s="23">
        <v>133266.9055505986</v>
      </c>
      <c r="N732" s="23">
        <v>0</v>
      </c>
      <c r="O732" s="23">
        <v>0</v>
      </c>
      <c r="P732" s="23">
        <v>0</v>
      </c>
      <c r="Q732" s="23">
        <v>0</v>
      </c>
      <c r="R732" s="23">
        <v>0</v>
      </c>
      <c r="S732" s="23">
        <v>0</v>
      </c>
      <c r="T732" s="23">
        <v>0</v>
      </c>
      <c r="U732" s="23">
        <v>0</v>
      </c>
      <c r="V732" s="23">
        <v>266533.81110119721</v>
      </c>
      <c r="W732" s="23">
        <v>266533.81110119721</v>
      </c>
      <c r="X732" s="23">
        <v>133266.9055505986</v>
      </c>
      <c r="Y732" s="23">
        <v>133266.9055505986</v>
      </c>
      <c r="Z732" s="23">
        <v>0</v>
      </c>
      <c r="AA732" s="23">
        <v>0</v>
      </c>
      <c r="AB732" s="23">
        <v>0</v>
      </c>
      <c r="AC732" s="23">
        <v>0</v>
      </c>
      <c r="AD732" s="23">
        <v>0</v>
      </c>
      <c r="AE732" s="23">
        <v>0</v>
      </c>
      <c r="AF732" s="23">
        <v>0</v>
      </c>
      <c r="AG732" s="23">
        <v>0</v>
      </c>
      <c r="AH732" s="23">
        <v>0</v>
      </c>
      <c r="AI732" s="23">
        <v>0</v>
      </c>
      <c r="AJ732"/>
      <c r="AK732"/>
      <c r="AL732"/>
      <c r="AM732"/>
      <c r="AN732"/>
      <c r="AO732"/>
    </row>
    <row r="733" spans="1:41" hidden="1" outlineLevel="1" x14ac:dyDescent="0.35">
      <c r="A733" s="14" t="s">
        <v>849</v>
      </c>
      <c r="B733" s="79" t="s">
        <v>63</v>
      </c>
      <c r="C733" s="67">
        <v>1</v>
      </c>
      <c r="D733" s="16">
        <v>266533.81110119721</v>
      </c>
      <c r="E733" s="68"/>
      <c r="F733" s="17">
        <v>0</v>
      </c>
      <c r="G733" s="17">
        <v>0</v>
      </c>
      <c r="H733" s="17">
        <v>0</v>
      </c>
      <c r="I733" s="17">
        <v>0</v>
      </c>
      <c r="J733" s="17">
        <v>0</v>
      </c>
      <c r="K733" s="17">
        <v>0</v>
      </c>
      <c r="L733" s="17">
        <v>0</v>
      </c>
      <c r="M733" s="17">
        <v>0</v>
      </c>
      <c r="N733" s="17">
        <v>0</v>
      </c>
      <c r="O733" s="17">
        <v>0</v>
      </c>
      <c r="P733" s="17">
        <v>0</v>
      </c>
      <c r="Q733" s="17">
        <v>0</v>
      </c>
      <c r="R733" s="17">
        <v>0</v>
      </c>
      <c r="S733" s="17">
        <v>0</v>
      </c>
      <c r="T733" s="17">
        <v>0</v>
      </c>
      <c r="U733" s="17">
        <v>0</v>
      </c>
      <c r="V733" s="17">
        <v>0</v>
      </c>
      <c r="W733" s="17">
        <v>0</v>
      </c>
      <c r="X733" s="17">
        <v>133266.9055505986</v>
      </c>
      <c r="Y733" s="17">
        <v>133266.9055505986</v>
      </c>
      <c r="Z733" s="17">
        <v>0</v>
      </c>
      <c r="AA733" s="17">
        <v>0</v>
      </c>
      <c r="AB733" s="17">
        <v>0</v>
      </c>
      <c r="AC733" s="17">
        <v>0</v>
      </c>
      <c r="AD733" s="17">
        <v>0</v>
      </c>
      <c r="AE733" s="17">
        <v>0</v>
      </c>
      <c r="AF733" s="17">
        <v>0</v>
      </c>
      <c r="AG733" s="17">
        <v>0</v>
      </c>
      <c r="AH733" s="17">
        <v>0</v>
      </c>
      <c r="AI733" s="17">
        <v>0</v>
      </c>
    </row>
    <row r="734" spans="1:41" hidden="1" outlineLevel="1" x14ac:dyDescent="0.35">
      <c r="A734" s="14" t="s">
        <v>850</v>
      </c>
      <c r="B734" s="79" t="s">
        <v>55</v>
      </c>
      <c r="C734" s="67">
        <v>1</v>
      </c>
      <c r="D734" s="16">
        <v>266533.81110119721</v>
      </c>
      <c r="E734" s="68"/>
      <c r="F734" s="17">
        <v>0</v>
      </c>
      <c r="G734" s="17">
        <v>0</v>
      </c>
      <c r="H734" s="17">
        <v>0</v>
      </c>
      <c r="I734" s="17">
        <v>0</v>
      </c>
      <c r="J734" s="17">
        <v>0</v>
      </c>
      <c r="K734" s="17">
        <v>0</v>
      </c>
      <c r="L734" s="17">
        <v>0</v>
      </c>
      <c r="M734" s="17">
        <v>0</v>
      </c>
      <c r="N734" s="17">
        <v>0</v>
      </c>
      <c r="O734" s="17">
        <v>0</v>
      </c>
      <c r="P734" s="17">
        <v>0</v>
      </c>
      <c r="Q734" s="17">
        <v>0</v>
      </c>
      <c r="R734" s="17">
        <v>0</v>
      </c>
      <c r="S734" s="17">
        <v>0</v>
      </c>
      <c r="T734" s="17">
        <v>0</v>
      </c>
      <c r="U734" s="17">
        <v>0</v>
      </c>
      <c r="V734" s="17">
        <v>266533.81110119721</v>
      </c>
      <c r="W734" s="17">
        <v>0</v>
      </c>
      <c r="X734" s="17">
        <v>0</v>
      </c>
      <c r="Y734" s="17">
        <v>0</v>
      </c>
      <c r="Z734" s="17">
        <v>0</v>
      </c>
      <c r="AA734" s="17">
        <v>0</v>
      </c>
      <c r="AB734" s="17">
        <v>0</v>
      </c>
      <c r="AC734" s="17">
        <v>0</v>
      </c>
      <c r="AD734" s="17">
        <v>0</v>
      </c>
      <c r="AE734" s="17">
        <v>0</v>
      </c>
      <c r="AF734" s="17">
        <v>0</v>
      </c>
      <c r="AG734" s="17">
        <v>0</v>
      </c>
      <c r="AH734" s="17">
        <v>0</v>
      </c>
      <c r="AI734" s="17">
        <v>0</v>
      </c>
    </row>
    <row r="735" spans="1:41" hidden="1" outlineLevel="1" x14ac:dyDescent="0.35">
      <c r="A735" s="14" t="s">
        <v>851</v>
      </c>
      <c r="B735" s="79" t="s">
        <v>56</v>
      </c>
      <c r="C735" s="67">
        <v>1</v>
      </c>
      <c r="D735" s="16">
        <v>266533.81110119721</v>
      </c>
      <c r="E735" s="68"/>
      <c r="F735" s="17">
        <v>0</v>
      </c>
      <c r="G735" s="17">
        <v>0</v>
      </c>
      <c r="H735" s="17">
        <v>0</v>
      </c>
      <c r="I735" s="17">
        <v>0</v>
      </c>
      <c r="J735" s="17">
        <v>0</v>
      </c>
      <c r="K735" s="17">
        <v>0</v>
      </c>
      <c r="L735" s="17">
        <v>0</v>
      </c>
      <c r="M735" s="17">
        <v>0</v>
      </c>
      <c r="N735" s="17">
        <v>0</v>
      </c>
      <c r="O735" s="17">
        <v>0</v>
      </c>
      <c r="P735" s="17">
        <v>0</v>
      </c>
      <c r="Q735" s="17">
        <v>0</v>
      </c>
      <c r="R735" s="17">
        <v>0</v>
      </c>
      <c r="S735" s="17">
        <v>0</v>
      </c>
      <c r="T735" s="17">
        <v>0</v>
      </c>
      <c r="U735" s="17">
        <v>0</v>
      </c>
      <c r="V735" s="17">
        <v>0</v>
      </c>
      <c r="W735" s="17">
        <v>266533.81110119721</v>
      </c>
      <c r="X735" s="17">
        <v>0</v>
      </c>
      <c r="Y735" s="17">
        <v>0</v>
      </c>
      <c r="Z735" s="17">
        <v>0</v>
      </c>
      <c r="AA735" s="17">
        <v>0</v>
      </c>
      <c r="AB735" s="17">
        <v>0</v>
      </c>
      <c r="AC735" s="17">
        <v>0</v>
      </c>
      <c r="AD735" s="17">
        <v>0</v>
      </c>
      <c r="AE735" s="17">
        <v>0</v>
      </c>
      <c r="AF735" s="17">
        <v>0</v>
      </c>
      <c r="AG735" s="17">
        <v>0</v>
      </c>
      <c r="AH735" s="17">
        <v>0</v>
      </c>
      <c r="AI735" s="17">
        <v>0</v>
      </c>
    </row>
    <row r="736" spans="1:41" hidden="1" outlineLevel="1" x14ac:dyDescent="0.35">
      <c r="A736" s="14" t="s">
        <v>852</v>
      </c>
      <c r="B736" s="79" t="s">
        <v>68</v>
      </c>
      <c r="C736" s="67">
        <v>1</v>
      </c>
      <c r="D736" s="16">
        <v>266533.81110119721</v>
      </c>
      <c r="E736" s="68"/>
      <c r="F736" s="17">
        <v>0</v>
      </c>
      <c r="G736" s="17">
        <v>0</v>
      </c>
      <c r="H736" s="17">
        <v>266533.81110119721</v>
      </c>
      <c r="I736" s="17">
        <v>0</v>
      </c>
      <c r="J736" s="17">
        <v>0</v>
      </c>
      <c r="K736" s="17">
        <v>0</v>
      </c>
      <c r="L736" s="17">
        <v>0</v>
      </c>
      <c r="M736" s="17">
        <v>0</v>
      </c>
      <c r="N736" s="17">
        <v>0</v>
      </c>
      <c r="O736" s="17">
        <v>0</v>
      </c>
      <c r="P736" s="17">
        <v>0</v>
      </c>
      <c r="Q736" s="17">
        <v>0</v>
      </c>
      <c r="R736" s="17">
        <v>0</v>
      </c>
      <c r="S736" s="17">
        <v>0</v>
      </c>
      <c r="T736" s="17">
        <v>0</v>
      </c>
      <c r="U736" s="17">
        <v>0</v>
      </c>
      <c r="V736" s="17">
        <v>0</v>
      </c>
      <c r="W736" s="17">
        <v>0</v>
      </c>
      <c r="X736" s="17">
        <v>0</v>
      </c>
      <c r="Y736" s="17">
        <v>0</v>
      </c>
      <c r="Z736" s="17">
        <v>0</v>
      </c>
      <c r="AA736" s="17">
        <v>0</v>
      </c>
      <c r="AB736" s="17">
        <v>0</v>
      </c>
      <c r="AC736" s="17">
        <v>0</v>
      </c>
      <c r="AD736" s="17">
        <v>0</v>
      </c>
      <c r="AE736" s="17">
        <v>0</v>
      </c>
      <c r="AF736" s="17">
        <v>0</v>
      </c>
      <c r="AG736" s="17">
        <v>0</v>
      </c>
      <c r="AH736" s="17">
        <v>0</v>
      </c>
      <c r="AI736" s="17">
        <v>0</v>
      </c>
    </row>
    <row r="737" spans="1:41" hidden="1" outlineLevel="1" x14ac:dyDescent="0.35">
      <c r="A737" s="14" t="s">
        <v>853</v>
      </c>
      <c r="B737" s="79" t="s">
        <v>70</v>
      </c>
      <c r="C737" s="67">
        <v>2</v>
      </c>
      <c r="D737" s="16">
        <v>533067.62220239441</v>
      </c>
      <c r="E737" s="68"/>
      <c r="F737" s="17">
        <v>0</v>
      </c>
      <c r="G737" s="17">
        <v>0</v>
      </c>
      <c r="H737" s="17">
        <v>0</v>
      </c>
      <c r="I737" s="17">
        <v>0</v>
      </c>
      <c r="J737" s="17">
        <v>533067.62220239441</v>
      </c>
      <c r="K737" s="17">
        <v>0</v>
      </c>
      <c r="L737" s="17">
        <v>0</v>
      </c>
      <c r="M737" s="17">
        <v>0</v>
      </c>
      <c r="N737" s="17">
        <v>0</v>
      </c>
      <c r="O737" s="17">
        <v>0</v>
      </c>
      <c r="P737" s="17">
        <v>0</v>
      </c>
      <c r="Q737" s="17">
        <v>0</v>
      </c>
      <c r="R737" s="17">
        <v>0</v>
      </c>
      <c r="S737" s="17">
        <v>0</v>
      </c>
      <c r="T737" s="17">
        <v>0</v>
      </c>
      <c r="U737" s="17">
        <v>0</v>
      </c>
      <c r="V737" s="17">
        <v>0</v>
      </c>
      <c r="W737" s="17">
        <v>0</v>
      </c>
      <c r="X737" s="17">
        <v>0</v>
      </c>
      <c r="Y737" s="17">
        <v>0</v>
      </c>
      <c r="Z737" s="17">
        <v>0</v>
      </c>
      <c r="AA737" s="17">
        <v>0</v>
      </c>
      <c r="AB737" s="17">
        <v>0</v>
      </c>
      <c r="AC737" s="17">
        <v>0</v>
      </c>
      <c r="AD737" s="17">
        <v>0</v>
      </c>
      <c r="AE737" s="17">
        <v>0</v>
      </c>
      <c r="AF737" s="17">
        <v>0</v>
      </c>
      <c r="AG737" s="17">
        <v>0</v>
      </c>
      <c r="AH737" s="17">
        <v>0</v>
      </c>
      <c r="AI737" s="17">
        <v>0</v>
      </c>
    </row>
    <row r="738" spans="1:41" hidden="1" outlineLevel="1" x14ac:dyDescent="0.35">
      <c r="A738" s="14" t="s">
        <v>854</v>
      </c>
      <c r="B738" s="79" t="s">
        <v>65</v>
      </c>
      <c r="C738" s="67">
        <v>1</v>
      </c>
      <c r="D738" s="16">
        <v>266533.81110119721</v>
      </c>
      <c r="E738" s="68"/>
      <c r="F738" s="17">
        <v>0</v>
      </c>
      <c r="G738" s="17">
        <v>0</v>
      </c>
      <c r="H738" s="17">
        <v>0</v>
      </c>
      <c r="I738" s="17">
        <v>0</v>
      </c>
      <c r="J738" s="17">
        <v>0</v>
      </c>
      <c r="K738" s="17">
        <v>0</v>
      </c>
      <c r="L738" s="17">
        <v>133266.9055505986</v>
      </c>
      <c r="M738" s="17">
        <v>133266.9055505986</v>
      </c>
      <c r="N738" s="17">
        <v>0</v>
      </c>
      <c r="O738" s="17">
        <v>0</v>
      </c>
      <c r="P738" s="17">
        <v>0</v>
      </c>
      <c r="Q738" s="17">
        <v>0</v>
      </c>
      <c r="R738" s="17">
        <v>0</v>
      </c>
      <c r="S738" s="17">
        <v>0</v>
      </c>
      <c r="T738" s="17">
        <v>0</v>
      </c>
      <c r="U738" s="17">
        <v>0</v>
      </c>
      <c r="V738" s="17">
        <v>0</v>
      </c>
      <c r="W738" s="17">
        <v>0</v>
      </c>
      <c r="X738" s="17">
        <v>0</v>
      </c>
      <c r="Y738" s="17">
        <v>0</v>
      </c>
      <c r="Z738" s="17">
        <v>0</v>
      </c>
      <c r="AA738" s="17">
        <v>0</v>
      </c>
      <c r="AB738" s="17">
        <v>0</v>
      </c>
      <c r="AC738" s="17">
        <v>0</v>
      </c>
      <c r="AD738" s="17">
        <v>0</v>
      </c>
      <c r="AE738" s="17">
        <v>0</v>
      </c>
      <c r="AF738" s="17">
        <v>0</v>
      </c>
      <c r="AG738" s="17">
        <v>0</v>
      </c>
      <c r="AH738" s="17">
        <v>0</v>
      </c>
      <c r="AI738" s="17">
        <v>0</v>
      </c>
    </row>
    <row r="739" spans="1:41" s="47" customFormat="1" collapsed="1" x14ac:dyDescent="0.35">
      <c r="A739" s="21" t="s">
        <v>155</v>
      </c>
      <c r="B739" s="22" t="s">
        <v>130</v>
      </c>
      <c r="C739" s="57">
        <v>59</v>
      </c>
      <c r="D739" s="23">
        <v>1971988.0769741246</v>
      </c>
      <c r="E739" s="70"/>
      <c r="F739" s="23">
        <v>0</v>
      </c>
      <c r="G739" s="23">
        <v>0</v>
      </c>
      <c r="H739" s="23">
        <v>66847.05345675</v>
      </c>
      <c r="I739" s="23">
        <v>401082.3207405</v>
      </c>
      <c r="J739" s="23">
        <v>167117.633641875</v>
      </c>
      <c r="K739" s="23">
        <v>0</v>
      </c>
      <c r="L739" s="23">
        <v>217252.9237344375</v>
      </c>
      <c r="M739" s="23">
        <v>250676.4504628125</v>
      </c>
      <c r="N739" s="23">
        <v>0</v>
      </c>
      <c r="O739" s="23">
        <v>0</v>
      </c>
      <c r="P739" s="23">
        <v>0</v>
      </c>
      <c r="Q739" s="23">
        <v>0</v>
      </c>
      <c r="R739" s="23">
        <v>0</v>
      </c>
      <c r="S739" s="23">
        <v>0</v>
      </c>
      <c r="T739" s="23">
        <v>0</v>
      </c>
      <c r="U739" s="23">
        <v>100270.580185125</v>
      </c>
      <c r="V739" s="23">
        <v>300811.740555375</v>
      </c>
      <c r="W739" s="23">
        <v>100270.580185125</v>
      </c>
      <c r="X739" s="23">
        <v>183829.3970060625</v>
      </c>
      <c r="Y739" s="23">
        <v>183829.3970060625</v>
      </c>
      <c r="Z739" s="23">
        <v>0</v>
      </c>
      <c r="AA739" s="23">
        <v>0</v>
      </c>
      <c r="AB739" s="23">
        <v>0</v>
      </c>
      <c r="AC739" s="23">
        <v>0</v>
      </c>
      <c r="AD739" s="23">
        <v>0</v>
      </c>
      <c r="AE739" s="23">
        <v>0</v>
      </c>
      <c r="AF739" s="23">
        <v>0</v>
      </c>
      <c r="AG739" s="23">
        <v>0</v>
      </c>
      <c r="AH739" s="23">
        <v>0</v>
      </c>
      <c r="AI739" s="23">
        <v>0</v>
      </c>
      <c r="AJ739"/>
      <c r="AK739"/>
      <c r="AL739"/>
      <c r="AM739"/>
      <c r="AN739"/>
      <c r="AO739"/>
    </row>
    <row r="740" spans="1:41" hidden="1" outlineLevel="1" x14ac:dyDescent="0.35">
      <c r="A740" s="14" t="s">
        <v>855</v>
      </c>
      <c r="B740" s="79" t="s">
        <v>52</v>
      </c>
      <c r="C740" s="67">
        <v>3</v>
      </c>
      <c r="D740" s="16">
        <v>100270.580185125</v>
      </c>
      <c r="E740" s="68"/>
      <c r="F740" s="17">
        <v>0</v>
      </c>
      <c r="G740" s="17">
        <v>0</v>
      </c>
      <c r="H740" s="17">
        <v>0</v>
      </c>
      <c r="I740" s="17">
        <v>0</v>
      </c>
      <c r="J740" s="17">
        <v>0</v>
      </c>
      <c r="K740" s="17">
        <v>0</v>
      </c>
      <c r="L740" s="17">
        <v>0</v>
      </c>
      <c r="M740" s="17">
        <v>0</v>
      </c>
      <c r="N740" s="17">
        <v>0</v>
      </c>
      <c r="O740" s="17">
        <v>0</v>
      </c>
      <c r="P740" s="17">
        <v>0</v>
      </c>
      <c r="Q740" s="17">
        <v>0</v>
      </c>
      <c r="R740" s="17">
        <v>0</v>
      </c>
      <c r="S740" s="17">
        <v>0</v>
      </c>
      <c r="T740" s="17">
        <v>0</v>
      </c>
      <c r="U740" s="17">
        <v>100270.580185125</v>
      </c>
      <c r="V740" s="17">
        <v>0</v>
      </c>
      <c r="W740" s="17">
        <v>0</v>
      </c>
      <c r="X740" s="17">
        <v>0</v>
      </c>
      <c r="Y740" s="17">
        <v>0</v>
      </c>
      <c r="Z740" s="17">
        <v>0</v>
      </c>
      <c r="AA740" s="17">
        <v>0</v>
      </c>
      <c r="AB740" s="17">
        <v>0</v>
      </c>
      <c r="AC740" s="17">
        <v>0</v>
      </c>
      <c r="AD740" s="17">
        <v>0</v>
      </c>
      <c r="AE740" s="17">
        <v>0</v>
      </c>
      <c r="AF740" s="17">
        <v>0</v>
      </c>
      <c r="AG740" s="17">
        <v>0</v>
      </c>
      <c r="AH740" s="17">
        <v>0</v>
      </c>
      <c r="AI740" s="17">
        <v>0</v>
      </c>
    </row>
    <row r="741" spans="1:41" hidden="1" outlineLevel="1" x14ac:dyDescent="0.35">
      <c r="A741" s="14" t="s">
        <v>856</v>
      </c>
      <c r="B741" s="79" t="s">
        <v>53</v>
      </c>
      <c r="C741" s="67">
        <v>0</v>
      </c>
      <c r="D741" s="16">
        <v>0</v>
      </c>
      <c r="E741" s="68"/>
      <c r="F741" s="17">
        <v>0</v>
      </c>
      <c r="G741" s="17">
        <v>0</v>
      </c>
      <c r="H741" s="17">
        <v>0</v>
      </c>
      <c r="I741" s="17">
        <v>0</v>
      </c>
      <c r="J741" s="17">
        <v>0</v>
      </c>
      <c r="K741" s="17">
        <v>0</v>
      </c>
      <c r="L741" s="17">
        <v>0</v>
      </c>
      <c r="M741" s="17">
        <v>0</v>
      </c>
      <c r="N741" s="17">
        <v>0</v>
      </c>
      <c r="O741" s="17">
        <v>0</v>
      </c>
      <c r="P741" s="17">
        <v>0</v>
      </c>
      <c r="Q741" s="17">
        <v>0</v>
      </c>
      <c r="R741" s="17">
        <v>0</v>
      </c>
      <c r="S741" s="17">
        <v>0</v>
      </c>
      <c r="T741" s="17">
        <v>0</v>
      </c>
      <c r="U741" s="17">
        <v>0</v>
      </c>
      <c r="V741" s="17">
        <v>0</v>
      </c>
      <c r="W741" s="17">
        <v>0</v>
      </c>
      <c r="X741" s="17">
        <v>0</v>
      </c>
      <c r="Y741" s="17">
        <v>0</v>
      </c>
      <c r="Z741" s="17">
        <v>0</v>
      </c>
      <c r="AA741" s="17">
        <v>0</v>
      </c>
      <c r="AB741" s="17">
        <v>0</v>
      </c>
      <c r="AC741" s="17">
        <v>0</v>
      </c>
      <c r="AD741" s="17">
        <v>0</v>
      </c>
      <c r="AE741" s="17">
        <v>0</v>
      </c>
      <c r="AF741" s="17">
        <v>0</v>
      </c>
      <c r="AG741" s="17">
        <v>0</v>
      </c>
      <c r="AH741" s="17">
        <v>0</v>
      </c>
      <c r="AI741" s="17">
        <v>0</v>
      </c>
    </row>
    <row r="742" spans="1:41" hidden="1" outlineLevel="1" x14ac:dyDescent="0.35">
      <c r="A742" s="14" t="s">
        <v>857</v>
      </c>
      <c r="B742" s="79" t="s">
        <v>54</v>
      </c>
      <c r="C742" s="67">
        <v>0</v>
      </c>
      <c r="D742" s="16">
        <v>0</v>
      </c>
      <c r="E742" s="68"/>
      <c r="F742" s="17">
        <v>0</v>
      </c>
      <c r="G742" s="17">
        <v>0</v>
      </c>
      <c r="H742" s="17">
        <v>0</v>
      </c>
      <c r="I742" s="17">
        <v>0</v>
      </c>
      <c r="J742" s="17">
        <v>0</v>
      </c>
      <c r="K742" s="17">
        <v>0</v>
      </c>
      <c r="L742" s="17">
        <v>0</v>
      </c>
      <c r="M742" s="17">
        <v>0</v>
      </c>
      <c r="N742" s="17">
        <v>0</v>
      </c>
      <c r="O742" s="17">
        <v>0</v>
      </c>
      <c r="P742" s="17">
        <v>0</v>
      </c>
      <c r="Q742" s="17">
        <v>0</v>
      </c>
      <c r="R742" s="17">
        <v>0</v>
      </c>
      <c r="S742" s="17">
        <v>0</v>
      </c>
      <c r="T742" s="17">
        <v>0</v>
      </c>
      <c r="U742" s="17">
        <v>0</v>
      </c>
      <c r="V742" s="17">
        <v>0</v>
      </c>
      <c r="W742" s="17">
        <v>0</v>
      </c>
      <c r="X742" s="17">
        <v>0</v>
      </c>
      <c r="Y742" s="17">
        <v>0</v>
      </c>
      <c r="Z742" s="17">
        <v>0</v>
      </c>
      <c r="AA742" s="17">
        <v>0</v>
      </c>
      <c r="AB742" s="17">
        <v>0</v>
      </c>
      <c r="AC742" s="17">
        <v>0</v>
      </c>
      <c r="AD742" s="17">
        <v>0</v>
      </c>
      <c r="AE742" s="17">
        <v>0</v>
      </c>
      <c r="AF742" s="17">
        <v>0</v>
      </c>
      <c r="AG742" s="17">
        <v>0</v>
      </c>
      <c r="AH742" s="17">
        <v>0</v>
      </c>
      <c r="AI742" s="17">
        <v>0</v>
      </c>
    </row>
    <row r="743" spans="1:41" hidden="1" outlineLevel="1" x14ac:dyDescent="0.35">
      <c r="A743" s="14" t="s">
        <v>858</v>
      </c>
      <c r="B743" s="79" t="s">
        <v>55</v>
      </c>
      <c r="C743" s="67">
        <v>9</v>
      </c>
      <c r="D743" s="16">
        <v>300811.740555375</v>
      </c>
      <c r="E743" s="68"/>
      <c r="F743" s="17">
        <v>0</v>
      </c>
      <c r="G743" s="17">
        <v>0</v>
      </c>
      <c r="H743" s="17">
        <v>0</v>
      </c>
      <c r="I743" s="17">
        <v>0</v>
      </c>
      <c r="J743" s="17">
        <v>0</v>
      </c>
      <c r="K743" s="17">
        <v>0</v>
      </c>
      <c r="L743" s="17">
        <v>0</v>
      </c>
      <c r="M743" s="17">
        <v>0</v>
      </c>
      <c r="N743" s="17">
        <v>0</v>
      </c>
      <c r="O743" s="17">
        <v>0</v>
      </c>
      <c r="P743" s="17">
        <v>0</v>
      </c>
      <c r="Q743" s="17">
        <v>0</v>
      </c>
      <c r="R743" s="17">
        <v>0</v>
      </c>
      <c r="S743" s="17">
        <v>0</v>
      </c>
      <c r="T743" s="17">
        <v>0</v>
      </c>
      <c r="U743" s="17">
        <v>0</v>
      </c>
      <c r="V743" s="17">
        <v>300811.740555375</v>
      </c>
      <c r="W743" s="17">
        <v>0</v>
      </c>
      <c r="X743" s="17">
        <v>0</v>
      </c>
      <c r="Y743" s="17">
        <v>0</v>
      </c>
      <c r="Z743" s="17">
        <v>0</v>
      </c>
      <c r="AA743" s="17">
        <v>0</v>
      </c>
      <c r="AB743" s="17">
        <v>0</v>
      </c>
      <c r="AC743" s="17">
        <v>0</v>
      </c>
      <c r="AD743" s="17">
        <v>0</v>
      </c>
      <c r="AE743" s="17">
        <v>0</v>
      </c>
      <c r="AF743" s="17">
        <v>0</v>
      </c>
      <c r="AG743" s="17">
        <v>0</v>
      </c>
      <c r="AH743" s="17">
        <v>0</v>
      </c>
      <c r="AI743" s="17">
        <v>0</v>
      </c>
    </row>
    <row r="744" spans="1:41" hidden="1" outlineLevel="1" x14ac:dyDescent="0.35">
      <c r="A744" s="14" t="s">
        <v>859</v>
      </c>
      <c r="B744" s="79" t="s">
        <v>56</v>
      </c>
      <c r="C744" s="67">
        <v>1</v>
      </c>
      <c r="D744" s="16">
        <v>33423.526728375</v>
      </c>
      <c r="E744" s="68"/>
      <c r="F744" s="17">
        <v>0</v>
      </c>
      <c r="G744" s="17">
        <v>0</v>
      </c>
      <c r="H744" s="17">
        <v>0</v>
      </c>
      <c r="I744" s="17">
        <v>0</v>
      </c>
      <c r="J744" s="17">
        <v>0</v>
      </c>
      <c r="K744" s="17">
        <v>0</v>
      </c>
      <c r="L744" s="17">
        <v>0</v>
      </c>
      <c r="M744" s="17">
        <v>0</v>
      </c>
      <c r="N744" s="17">
        <v>0</v>
      </c>
      <c r="O744" s="17">
        <v>0</v>
      </c>
      <c r="P744" s="17">
        <v>0</v>
      </c>
      <c r="Q744" s="17">
        <v>0</v>
      </c>
      <c r="R744" s="17">
        <v>0</v>
      </c>
      <c r="S744" s="17">
        <v>0</v>
      </c>
      <c r="T744" s="17">
        <v>0</v>
      </c>
      <c r="U744" s="17">
        <v>0</v>
      </c>
      <c r="V744" s="17">
        <v>0</v>
      </c>
      <c r="W744" s="17">
        <v>33423.526728375</v>
      </c>
      <c r="X744" s="17">
        <v>0</v>
      </c>
      <c r="Y744" s="17">
        <v>0</v>
      </c>
      <c r="Z744" s="17">
        <v>0</v>
      </c>
      <c r="AA744" s="17">
        <v>0</v>
      </c>
      <c r="AB744" s="17">
        <v>0</v>
      </c>
      <c r="AC744" s="17">
        <v>0</v>
      </c>
      <c r="AD744" s="17">
        <v>0</v>
      </c>
      <c r="AE744" s="17">
        <v>0</v>
      </c>
      <c r="AF744" s="17">
        <v>0</v>
      </c>
      <c r="AG744" s="17">
        <v>0</v>
      </c>
      <c r="AH744" s="17">
        <v>0</v>
      </c>
      <c r="AI744" s="17">
        <v>0</v>
      </c>
    </row>
    <row r="745" spans="1:41" hidden="1" outlineLevel="1" x14ac:dyDescent="0.35">
      <c r="A745" s="14" t="s">
        <v>860</v>
      </c>
      <c r="B745" s="79" t="s">
        <v>57</v>
      </c>
      <c r="C745" s="67">
        <v>2</v>
      </c>
      <c r="D745" s="16">
        <v>66847.05345675</v>
      </c>
      <c r="E745" s="68"/>
      <c r="F745" s="17">
        <v>0</v>
      </c>
      <c r="G745" s="17">
        <v>0</v>
      </c>
      <c r="H745" s="17">
        <v>0</v>
      </c>
      <c r="I745" s="17">
        <v>0</v>
      </c>
      <c r="J745" s="17">
        <v>0</v>
      </c>
      <c r="K745" s="17">
        <v>0</v>
      </c>
      <c r="L745" s="17">
        <v>0</v>
      </c>
      <c r="M745" s="17">
        <v>0</v>
      </c>
      <c r="N745" s="17">
        <v>0</v>
      </c>
      <c r="O745" s="17">
        <v>0</v>
      </c>
      <c r="P745" s="17">
        <v>0</v>
      </c>
      <c r="Q745" s="17">
        <v>0</v>
      </c>
      <c r="R745" s="17">
        <v>0</v>
      </c>
      <c r="S745" s="17">
        <v>0</v>
      </c>
      <c r="T745" s="17">
        <v>0</v>
      </c>
      <c r="U745" s="17">
        <v>0</v>
      </c>
      <c r="V745" s="17">
        <v>0</v>
      </c>
      <c r="W745" s="17">
        <v>66847.05345675</v>
      </c>
      <c r="X745" s="17">
        <v>0</v>
      </c>
      <c r="Y745" s="17">
        <v>0</v>
      </c>
      <c r="Z745" s="17">
        <v>0</v>
      </c>
      <c r="AA745" s="17">
        <v>0</v>
      </c>
      <c r="AB745" s="17">
        <v>0</v>
      </c>
      <c r="AC745" s="17">
        <v>0</v>
      </c>
      <c r="AD745" s="17">
        <v>0</v>
      </c>
      <c r="AE745" s="17">
        <v>0</v>
      </c>
      <c r="AF745" s="17">
        <v>0</v>
      </c>
      <c r="AG745" s="17">
        <v>0</v>
      </c>
      <c r="AH745" s="17">
        <v>0</v>
      </c>
      <c r="AI745" s="17">
        <v>0</v>
      </c>
    </row>
    <row r="746" spans="1:41" hidden="1" outlineLevel="1" x14ac:dyDescent="0.35">
      <c r="A746" s="14" t="s">
        <v>861</v>
      </c>
      <c r="B746" s="79" t="s">
        <v>58</v>
      </c>
      <c r="C746" s="67">
        <v>0</v>
      </c>
      <c r="D746" s="16">
        <v>0</v>
      </c>
      <c r="E746" s="68"/>
      <c r="F746" s="17">
        <v>0</v>
      </c>
      <c r="G746" s="17">
        <v>0</v>
      </c>
      <c r="H746" s="17">
        <v>0</v>
      </c>
      <c r="I746" s="17">
        <v>0</v>
      </c>
      <c r="J746" s="17">
        <v>0</v>
      </c>
      <c r="K746" s="17">
        <v>0</v>
      </c>
      <c r="L746" s="17">
        <v>0</v>
      </c>
      <c r="M746" s="17">
        <v>0</v>
      </c>
      <c r="N746" s="17">
        <v>0</v>
      </c>
      <c r="O746" s="17">
        <v>0</v>
      </c>
      <c r="P746" s="17">
        <v>0</v>
      </c>
      <c r="Q746" s="17">
        <v>0</v>
      </c>
      <c r="R746" s="17">
        <v>0</v>
      </c>
      <c r="S746" s="17">
        <v>0</v>
      </c>
      <c r="T746" s="17">
        <v>0</v>
      </c>
      <c r="U746" s="17">
        <v>0</v>
      </c>
      <c r="V746" s="17">
        <v>0</v>
      </c>
      <c r="W746" s="17">
        <v>0</v>
      </c>
      <c r="X746" s="17">
        <v>0</v>
      </c>
      <c r="Y746" s="17">
        <v>0</v>
      </c>
      <c r="Z746" s="17">
        <v>0</v>
      </c>
      <c r="AA746" s="17">
        <v>0</v>
      </c>
      <c r="AB746" s="17">
        <v>0</v>
      </c>
      <c r="AC746" s="17">
        <v>0</v>
      </c>
      <c r="AD746" s="17">
        <v>0</v>
      </c>
      <c r="AE746" s="17">
        <v>0</v>
      </c>
      <c r="AF746" s="17">
        <v>0</v>
      </c>
      <c r="AG746" s="17">
        <v>0</v>
      </c>
      <c r="AH746" s="17">
        <v>0</v>
      </c>
      <c r="AI746" s="17">
        <v>0</v>
      </c>
    </row>
    <row r="747" spans="1:41" hidden="1" outlineLevel="1" x14ac:dyDescent="0.35">
      <c r="A747" s="14" t="s">
        <v>862</v>
      </c>
      <c r="B747" s="79" t="s">
        <v>59</v>
      </c>
      <c r="C747" s="67">
        <v>6</v>
      </c>
      <c r="D747" s="16">
        <v>200541.16037025</v>
      </c>
      <c r="E747" s="68"/>
      <c r="F747" s="17">
        <v>0</v>
      </c>
      <c r="G747" s="17">
        <v>0</v>
      </c>
      <c r="H747" s="17">
        <v>0</v>
      </c>
      <c r="I747" s="17">
        <v>0</v>
      </c>
      <c r="J747" s="17">
        <v>0</v>
      </c>
      <c r="K747" s="17">
        <v>0</v>
      </c>
      <c r="L747" s="17">
        <v>0</v>
      </c>
      <c r="M747" s="17">
        <v>0</v>
      </c>
      <c r="N747" s="17">
        <v>0</v>
      </c>
      <c r="O747" s="17">
        <v>0</v>
      </c>
      <c r="P747" s="17">
        <v>0</v>
      </c>
      <c r="Q747" s="17">
        <v>0</v>
      </c>
      <c r="R747" s="17">
        <v>0</v>
      </c>
      <c r="S747" s="17">
        <v>0</v>
      </c>
      <c r="T747" s="17">
        <v>0</v>
      </c>
      <c r="U747" s="17">
        <v>0</v>
      </c>
      <c r="V747" s="17">
        <v>0</v>
      </c>
      <c r="W747" s="17">
        <v>0</v>
      </c>
      <c r="X747" s="17">
        <v>100270.580185125</v>
      </c>
      <c r="Y747" s="17">
        <v>100270.580185125</v>
      </c>
      <c r="Z747" s="17">
        <v>0</v>
      </c>
      <c r="AA747" s="17">
        <v>0</v>
      </c>
      <c r="AB747" s="17">
        <v>0</v>
      </c>
      <c r="AC747" s="17">
        <v>0</v>
      </c>
      <c r="AD747" s="17">
        <v>0</v>
      </c>
      <c r="AE747" s="17">
        <v>0</v>
      </c>
      <c r="AF747" s="17">
        <v>0</v>
      </c>
      <c r="AG747" s="17">
        <v>0</v>
      </c>
      <c r="AH747" s="17">
        <v>0</v>
      </c>
      <c r="AI747" s="17">
        <v>0</v>
      </c>
    </row>
    <row r="748" spans="1:41" customFormat="1" hidden="1" outlineLevel="1" x14ac:dyDescent="0.35">
      <c r="A748" s="14" t="s">
        <v>863</v>
      </c>
      <c r="B748" s="79" t="s">
        <v>60</v>
      </c>
      <c r="C748" s="67">
        <v>0</v>
      </c>
      <c r="D748" s="16">
        <v>0</v>
      </c>
      <c r="E748" s="68"/>
      <c r="F748" s="17">
        <v>0</v>
      </c>
      <c r="G748" s="17">
        <v>0</v>
      </c>
      <c r="H748" s="17">
        <v>0</v>
      </c>
      <c r="I748" s="17">
        <v>0</v>
      </c>
      <c r="J748" s="17">
        <v>0</v>
      </c>
      <c r="K748" s="17">
        <v>0</v>
      </c>
      <c r="L748" s="17">
        <v>0</v>
      </c>
      <c r="M748" s="17">
        <v>0</v>
      </c>
      <c r="N748" s="17">
        <v>0</v>
      </c>
      <c r="O748" s="17">
        <v>0</v>
      </c>
      <c r="P748" s="17">
        <v>0</v>
      </c>
      <c r="Q748" s="17">
        <v>0</v>
      </c>
      <c r="R748" s="17">
        <v>0</v>
      </c>
      <c r="S748" s="17">
        <v>0</v>
      </c>
      <c r="T748" s="17">
        <v>0</v>
      </c>
      <c r="U748" s="17">
        <v>0</v>
      </c>
      <c r="V748" s="17">
        <v>0</v>
      </c>
      <c r="W748" s="17">
        <v>0</v>
      </c>
      <c r="X748" s="17">
        <v>0</v>
      </c>
      <c r="Y748" s="17">
        <v>0</v>
      </c>
      <c r="Z748" s="17">
        <v>0</v>
      </c>
      <c r="AA748" s="17">
        <v>0</v>
      </c>
      <c r="AB748" s="17">
        <v>0</v>
      </c>
      <c r="AC748" s="17">
        <v>0</v>
      </c>
      <c r="AD748" s="17">
        <v>0</v>
      </c>
      <c r="AE748" s="17">
        <v>0</v>
      </c>
      <c r="AF748" s="17">
        <v>0</v>
      </c>
      <c r="AG748" s="17">
        <v>0</v>
      </c>
      <c r="AH748" s="17">
        <v>0</v>
      </c>
      <c r="AI748" s="17">
        <v>0</v>
      </c>
    </row>
    <row r="749" spans="1:41" customFormat="1" hidden="1" outlineLevel="1" x14ac:dyDescent="0.35">
      <c r="A749" s="14" t="s">
        <v>864</v>
      </c>
      <c r="B749" s="79" t="s">
        <v>61</v>
      </c>
      <c r="C749" s="67">
        <v>0</v>
      </c>
      <c r="D749" s="16">
        <v>0</v>
      </c>
      <c r="E749" s="68"/>
      <c r="F749" s="17">
        <v>0</v>
      </c>
      <c r="G749" s="17">
        <v>0</v>
      </c>
      <c r="H749" s="17">
        <v>0</v>
      </c>
      <c r="I749" s="17">
        <v>0</v>
      </c>
      <c r="J749" s="17">
        <v>0</v>
      </c>
      <c r="K749" s="17">
        <v>0</v>
      </c>
      <c r="L749" s="17">
        <v>0</v>
      </c>
      <c r="M749" s="17">
        <v>0</v>
      </c>
      <c r="N749" s="17">
        <v>0</v>
      </c>
      <c r="O749" s="17">
        <v>0</v>
      </c>
      <c r="P749" s="17">
        <v>0</v>
      </c>
      <c r="Q749" s="17">
        <v>0</v>
      </c>
      <c r="R749" s="17">
        <v>0</v>
      </c>
      <c r="S749" s="17">
        <v>0</v>
      </c>
      <c r="T749" s="17">
        <v>0</v>
      </c>
      <c r="U749" s="17">
        <v>0</v>
      </c>
      <c r="V749" s="17">
        <v>0</v>
      </c>
      <c r="W749" s="17">
        <v>0</v>
      </c>
      <c r="X749" s="17">
        <v>0</v>
      </c>
      <c r="Y749" s="17">
        <v>0</v>
      </c>
      <c r="Z749" s="17">
        <v>0</v>
      </c>
      <c r="AA749" s="17">
        <v>0</v>
      </c>
      <c r="AB749" s="17">
        <v>0</v>
      </c>
      <c r="AC749" s="17">
        <v>0</v>
      </c>
      <c r="AD749" s="17">
        <v>0</v>
      </c>
      <c r="AE749" s="17">
        <v>0</v>
      </c>
      <c r="AF749" s="17">
        <v>0</v>
      </c>
      <c r="AG749" s="17">
        <v>0</v>
      </c>
      <c r="AH749" s="17">
        <v>0</v>
      </c>
      <c r="AI749" s="17">
        <v>0</v>
      </c>
    </row>
    <row r="750" spans="1:41" customFormat="1" hidden="1" outlineLevel="1" x14ac:dyDescent="0.35">
      <c r="A750" s="14" t="s">
        <v>865</v>
      </c>
      <c r="B750" s="79" t="s">
        <v>62</v>
      </c>
      <c r="C750" s="67">
        <v>0</v>
      </c>
      <c r="D750" s="16">
        <v>0</v>
      </c>
      <c r="E750" s="68"/>
      <c r="F750" s="17">
        <v>0</v>
      </c>
      <c r="G750" s="17">
        <v>0</v>
      </c>
      <c r="H750" s="17">
        <v>0</v>
      </c>
      <c r="I750" s="17">
        <v>0</v>
      </c>
      <c r="J750" s="17">
        <v>0</v>
      </c>
      <c r="K750" s="17">
        <v>0</v>
      </c>
      <c r="L750" s="17">
        <v>0</v>
      </c>
      <c r="M750" s="17">
        <v>0</v>
      </c>
      <c r="N750" s="17">
        <v>0</v>
      </c>
      <c r="O750" s="17">
        <v>0</v>
      </c>
      <c r="P750" s="17">
        <v>0</v>
      </c>
      <c r="Q750" s="17">
        <v>0</v>
      </c>
      <c r="R750" s="17">
        <v>0</v>
      </c>
      <c r="S750" s="17">
        <v>0</v>
      </c>
      <c r="T750" s="17">
        <v>0</v>
      </c>
      <c r="U750" s="17">
        <v>0</v>
      </c>
      <c r="V750" s="17">
        <v>0</v>
      </c>
      <c r="W750" s="17">
        <v>0</v>
      </c>
      <c r="X750" s="17">
        <v>0</v>
      </c>
      <c r="Y750" s="17">
        <v>0</v>
      </c>
      <c r="Z750" s="17">
        <v>0</v>
      </c>
      <c r="AA750" s="17">
        <v>0</v>
      </c>
      <c r="AB750" s="17">
        <v>0</v>
      </c>
      <c r="AC750" s="17">
        <v>0</v>
      </c>
      <c r="AD750" s="17">
        <v>0</v>
      </c>
      <c r="AE750" s="17">
        <v>0</v>
      </c>
      <c r="AF750" s="17">
        <v>0</v>
      </c>
      <c r="AG750" s="17">
        <v>0</v>
      </c>
      <c r="AH750" s="17">
        <v>0</v>
      </c>
      <c r="AI750" s="17">
        <v>0</v>
      </c>
    </row>
    <row r="751" spans="1:41" customFormat="1" hidden="1" outlineLevel="1" x14ac:dyDescent="0.35">
      <c r="A751" s="14" t="s">
        <v>866</v>
      </c>
      <c r="B751" s="79" t="s">
        <v>63</v>
      </c>
      <c r="C751" s="67">
        <v>5</v>
      </c>
      <c r="D751" s="16">
        <v>167117.633641875</v>
      </c>
      <c r="E751" s="68"/>
      <c r="F751" s="17">
        <v>0</v>
      </c>
      <c r="G751" s="17">
        <v>0</v>
      </c>
      <c r="H751" s="17">
        <v>0</v>
      </c>
      <c r="I751" s="17">
        <v>0</v>
      </c>
      <c r="J751" s="17">
        <v>0</v>
      </c>
      <c r="K751" s="17">
        <v>0</v>
      </c>
      <c r="L751" s="17">
        <v>0</v>
      </c>
      <c r="M751" s="17">
        <v>0</v>
      </c>
      <c r="N751" s="17">
        <v>0</v>
      </c>
      <c r="O751" s="17">
        <v>0</v>
      </c>
      <c r="P751" s="17">
        <v>0</v>
      </c>
      <c r="Q751" s="17">
        <v>0</v>
      </c>
      <c r="R751" s="17">
        <v>0</v>
      </c>
      <c r="S751" s="17">
        <v>0</v>
      </c>
      <c r="T751" s="17">
        <v>0</v>
      </c>
      <c r="U751" s="17">
        <v>0</v>
      </c>
      <c r="V751" s="17">
        <v>0</v>
      </c>
      <c r="W751" s="17">
        <v>0</v>
      </c>
      <c r="X751" s="17">
        <v>83558.8168209375</v>
      </c>
      <c r="Y751" s="17">
        <v>83558.8168209375</v>
      </c>
      <c r="Z751" s="17">
        <v>0</v>
      </c>
      <c r="AA751" s="17">
        <v>0</v>
      </c>
      <c r="AB751" s="17">
        <v>0</v>
      </c>
      <c r="AC751" s="17">
        <v>0</v>
      </c>
      <c r="AD751" s="17">
        <v>0</v>
      </c>
      <c r="AE751" s="17">
        <v>0</v>
      </c>
      <c r="AF751" s="17">
        <v>0</v>
      </c>
      <c r="AG751" s="17">
        <v>0</v>
      </c>
      <c r="AH751" s="17">
        <v>0</v>
      </c>
      <c r="AI751" s="17">
        <v>0</v>
      </c>
    </row>
    <row r="752" spans="1:41" customFormat="1" hidden="1" outlineLevel="1" x14ac:dyDescent="0.35">
      <c r="A752" s="14" t="s">
        <v>867</v>
      </c>
      <c r="B752" s="79" t="s">
        <v>64</v>
      </c>
      <c r="C752" s="67">
        <v>7</v>
      </c>
      <c r="D752" s="16">
        <v>233964.687098625</v>
      </c>
      <c r="E752" s="68"/>
      <c r="F752" s="17">
        <v>0</v>
      </c>
      <c r="G752" s="17">
        <v>0</v>
      </c>
      <c r="H752" s="17">
        <v>0</v>
      </c>
      <c r="I752" s="17">
        <v>233964.687098625</v>
      </c>
      <c r="J752" s="17">
        <v>0</v>
      </c>
      <c r="K752" s="17">
        <v>0</v>
      </c>
      <c r="L752" s="17">
        <v>0</v>
      </c>
      <c r="M752" s="17">
        <v>0</v>
      </c>
      <c r="N752" s="17">
        <v>0</v>
      </c>
      <c r="O752" s="17">
        <v>0</v>
      </c>
      <c r="P752" s="17">
        <v>0</v>
      </c>
      <c r="Q752" s="17">
        <v>0</v>
      </c>
      <c r="R752" s="17">
        <v>0</v>
      </c>
      <c r="S752" s="17">
        <v>0</v>
      </c>
      <c r="T752" s="17">
        <v>0</v>
      </c>
      <c r="U752" s="17">
        <v>0</v>
      </c>
      <c r="V752" s="17">
        <v>0</v>
      </c>
      <c r="W752" s="17">
        <v>0</v>
      </c>
      <c r="X752" s="17">
        <v>0</v>
      </c>
      <c r="Y752" s="17">
        <v>0</v>
      </c>
      <c r="Z752" s="17">
        <v>0</v>
      </c>
      <c r="AA752" s="17">
        <v>0</v>
      </c>
      <c r="AB752" s="17">
        <v>0</v>
      </c>
      <c r="AC752" s="17">
        <v>0</v>
      </c>
      <c r="AD752" s="17">
        <v>0</v>
      </c>
      <c r="AE752" s="17">
        <v>0</v>
      </c>
      <c r="AF752" s="17">
        <v>0</v>
      </c>
      <c r="AG752" s="17">
        <v>0</v>
      </c>
      <c r="AH752" s="17">
        <v>0</v>
      </c>
      <c r="AI752" s="17">
        <v>0</v>
      </c>
    </row>
    <row r="753" spans="1:35" customFormat="1" hidden="1" outlineLevel="1" x14ac:dyDescent="0.35">
      <c r="A753" s="14" t="s">
        <v>868</v>
      </c>
      <c r="B753" s="79" t="s">
        <v>65</v>
      </c>
      <c r="C753" s="67">
        <v>5</v>
      </c>
      <c r="D753" s="16">
        <v>167117.633641875</v>
      </c>
      <c r="E753" s="68"/>
      <c r="F753" s="17">
        <v>0</v>
      </c>
      <c r="G753" s="17">
        <v>0</v>
      </c>
      <c r="H753" s="17">
        <v>0</v>
      </c>
      <c r="I753" s="17">
        <v>0</v>
      </c>
      <c r="J753" s="17">
        <v>0</v>
      </c>
      <c r="K753" s="17">
        <v>0</v>
      </c>
      <c r="L753" s="17">
        <v>83558.8168209375</v>
      </c>
      <c r="M753" s="17">
        <v>83558.8168209375</v>
      </c>
      <c r="N753" s="17">
        <v>0</v>
      </c>
      <c r="O753" s="17">
        <v>0</v>
      </c>
      <c r="P753" s="17">
        <v>0</v>
      </c>
      <c r="Q753" s="17">
        <v>0</v>
      </c>
      <c r="R753" s="17">
        <v>0</v>
      </c>
      <c r="S753" s="17">
        <v>0</v>
      </c>
      <c r="T753" s="17">
        <v>0</v>
      </c>
      <c r="U753" s="17">
        <v>0</v>
      </c>
      <c r="V753" s="17">
        <v>0</v>
      </c>
      <c r="W753" s="17">
        <v>0</v>
      </c>
      <c r="X753" s="17">
        <v>0</v>
      </c>
      <c r="Y753" s="17">
        <v>0</v>
      </c>
      <c r="Z753" s="17">
        <v>0</v>
      </c>
      <c r="AA753" s="17">
        <v>0</v>
      </c>
      <c r="AB753" s="17">
        <v>0</v>
      </c>
      <c r="AC753" s="17">
        <v>0</v>
      </c>
      <c r="AD753" s="17">
        <v>0</v>
      </c>
      <c r="AE753" s="17">
        <v>0</v>
      </c>
      <c r="AF753" s="17">
        <v>0</v>
      </c>
      <c r="AG753" s="17">
        <v>0</v>
      </c>
      <c r="AH753" s="17">
        <v>0</v>
      </c>
      <c r="AI753" s="17">
        <v>0</v>
      </c>
    </row>
    <row r="754" spans="1:35" customFormat="1" hidden="1" outlineLevel="1" x14ac:dyDescent="0.35">
      <c r="A754" s="14" t="s">
        <v>869</v>
      </c>
      <c r="B754" s="79" t="s">
        <v>66</v>
      </c>
      <c r="C754" s="67">
        <v>0</v>
      </c>
      <c r="D754" s="16">
        <v>0</v>
      </c>
      <c r="E754" s="68"/>
      <c r="F754" s="17">
        <v>0</v>
      </c>
      <c r="G754" s="17">
        <v>0</v>
      </c>
      <c r="H754" s="17">
        <v>0</v>
      </c>
      <c r="I754" s="17">
        <v>0</v>
      </c>
      <c r="J754" s="17">
        <v>0</v>
      </c>
      <c r="K754" s="17">
        <v>0</v>
      </c>
      <c r="L754" s="17">
        <v>0</v>
      </c>
      <c r="M754" s="17">
        <v>0</v>
      </c>
      <c r="N754" s="17">
        <v>0</v>
      </c>
      <c r="O754" s="17">
        <v>0</v>
      </c>
      <c r="P754" s="17">
        <v>0</v>
      </c>
      <c r="Q754" s="17">
        <v>0</v>
      </c>
      <c r="R754" s="17">
        <v>0</v>
      </c>
      <c r="S754" s="17">
        <v>0</v>
      </c>
      <c r="T754" s="17">
        <v>0</v>
      </c>
      <c r="U754" s="17">
        <v>0</v>
      </c>
      <c r="V754" s="17">
        <v>0</v>
      </c>
      <c r="W754" s="17">
        <v>0</v>
      </c>
      <c r="X754" s="17">
        <v>0</v>
      </c>
      <c r="Y754" s="17">
        <v>0</v>
      </c>
      <c r="Z754" s="17">
        <v>0</v>
      </c>
      <c r="AA754" s="17">
        <v>0</v>
      </c>
      <c r="AB754" s="17">
        <v>0</v>
      </c>
      <c r="AC754" s="17">
        <v>0</v>
      </c>
      <c r="AD754" s="17">
        <v>0</v>
      </c>
      <c r="AE754" s="17">
        <v>0</v>
      </c>
      <c r="AF754" s="17">
        <v>0</v>
      </c>
      <c r="AG754" s="17">
        <v>0</v>
      </c>
      <c r="AH754" s="17">
        <v>0</v>
      </c>
      <c r="AI754" s="17">
        <v>0</v>
      </c>
    </row>
    <row r="755" spans="1:35" customFormat="1" hidden="1" outlineLevel="1" x14ac:dyDescent="0.35">
      <c r="A755" s="14" t="s">
        <v>870</v>
      </c>
      <c r="B755" s="79" t="s">
        <v>67</v>
      </c>
      <c r="C755" s="67">
        <v>1</v>
      </c>
      <c r="D755" s="16">
        <v>33423.526728375</v>
      </c>
      <c r="E755" s="68"/>
      <c r="F755" s="17">
        <v>0</v>
      </c>
      <c r="G755" s="17">
        <v>0</v>
      </c>
      <c r="H755" s="17">
        <v>0</v>
      </c>
      <c r="I755" s="17">
        <v>0</v>
      </c>
      <c r="J755" s="17">
        <v>0</v>
      </c>
      <c r="K755" s="17">
        <v>0</v>
      </c>
      <c r="L755" s="17">
        <v>33423.526728375</v>
      </c>
      <c r="M755" s="17">
        <v>0</v>
      </c>
      <c r="N755" s="17">
        <v>0</v>
      </c>
      <c r="O755" s="17">
        <v>0</v>
      </c>
      <c r="P755" s="17">
        <v>0</v>
      </c>
      <c r="Q755" s="17">
        <v>0</v>
      </c>
      <c r="R755" s="17">
        <v>0</v>
      </c>
      <c r="S755" s="17">
        <v>0</v>
      </c>
      <c r="T755" s="17">
        <v>0</v>
      </c>
      <c r="U755" s="17">
        <v>0</v>
      </c>
      <c r="V755" s="17">
        <v>0</v>
      </c>
      <c r="W755" s="17">
        <v>0</v>
      </c>
      <c r="X755" s="17">
        <v>0</v>
      </c>
      <c r="Y755" s="17">
        <v>0</v>
      </c>
      <c r="Z755" s="17">
        <v>0</v>
      </c>
      <c r="AA755" s="17">
        <v>0</v>
      </c>
      <c r="AB755" s="17">
        <v>0</v>
      </c>
      <c r="AC755" s="17">
        <v>0</v>
      </c>
      <c r="AD755" s="17">
        <v>0</v>
      </c>
      <c r="AE755" s="17">
        <v>0</v>
      </c>
      <c r="AF755" s="17">
        <v>0</v>
      </c>
      <c r="AG755" s="17">
        <v>0</v>
      </c>
      <c r="AH755" s="17">
        <v>0</v>
      </c>
      <c r="AI755" s="17">
        <v>0</v>
      </c>
    </row>
    <row r="756" spans="1:35" customFormat="1" hidden="1" outlineLevel="1" x14ac:dyDescent="0.35">
      <c r="A756" s="14" t="s">
        <v>871</v>
      </c>
      <c r="B756" s="79" t="s">
        <v>68</v>
      </c>
      <c r="C756" s="67">
        <v>2</v>
      </c>
      <c r="D756" s="16">
        <v>66847.05345675</v>
      </c>
      <c r="E756" s="68"/>
      <c r="F756" s="17">
        <v>0</v>
      </c>
      <c r="G756" s="17">
        <v>0</v>
      </c>
      <c r="H756" s="17">
        <v>66847.05345675</v>
      </c>
      <c r="I756" s="17">
        <v>0</v>
      </c>
      <c r="J756" s="17">
        <v>0</v>
      </c>
      <c r="K756" s="17">
        <v>0</v>
      </c>
      <c r="L756" s="17">
        <v>0</v>
      </c>
      <c r="M756" s="17">
        <v>0</v>
      </c>
      <c r="N756" s="17">
        <v>0</v>
      </c>
      <c r="O756" s="17">
        <v>0</v>
      </c>
      <c r="P756" s="17">
        <v>0</v>
      </c>
      <c r="Q756" s="17">
        <v>0</v>
      </c>
      <c r="R756" s="17">
        <v>0</v>
      </c>
      <c r="S756" s="17">
        <v>0</v>
      </c>
      <c r="T756" s="17">
        <v>0</v>
      </c>
      <c r="U756" s="17">
        <v>0</v>
      </c>
      <c r="V756" s="17">
        <v>0</v>
      </c>
      <c r="W756" s="17">
        <v>0</v>
      </c>
      <c r="X756" s="17">
        <v>0</v>
      </c>
      <c r="Y756" s="17">
        <v>0</v>
      </c>
      <c r="Z756" s="17">
        <v>0</v>
      </c>
      <c r="AA756" s="17">
        <v>0</v>
      </c>
      <c r="AB756" s="17">
        <v>0</v>
      </c>
      <c r="AC756" s="17">
        <v>0</v>
      </c>
      <c r="AD756" s="17">
        <v>0</v>
      </c>
      <c r="AE756" s="17">
        <v>0</v>
      </c>
      <c r="AF756" s="17">
        <v>0</v>
      </c>
      <c r="AG756" s="17">
        <v>0</v>
      </c>
      <c r="AH756" s="17">
        <v>0</v>
      </c>
      <c r="AI756" s="17">
        <v>0</v>
      </c>
    </row>
    <row r="757" spans="1:35" customFormat="1" hidden="1" outlineLevel="1" x14ac:dyDescent="0.35">
      <c r="A757" s="14" t="s">
        <v>872</v>
      </c>
      <c r="B757" s="79" t="s">
        <v>69</v>
      </c>
      <c r="C757" s="67">
        <v>4</v>
      </c>
      <c r="D757" s="16">
        <v>133694.1069135</v>
      </c>
      <c r="E757" s="68"/>
      <c r="F757" s="17">
        <v>0</v>
      </c>
      <c r="G757" s="17">
        <v>0</v>
      </c>
      <c r="H757" s="17">
        <v>0</v>
      </c>
      <c r="I757" s="17">
        <v>133694.1069135</v>
      </c>
      <c r="J757" s="17">
        <v>0</v>
      </c>
      <c r="K757" s="17">
        <v>0</v>
      </c>
      <c r="L757" s="17">
        <v>0</v>
      </c>
      <c r="M757" s="17">
        <v>0</v>
      </c>
      <c r="N757" s="17">
        <v>0</v>
      </c>
      <c r="O757" s="17">
        <v>0</v>
      </c>
      <c r="P757" s="17">
        <v>0</v>
      </c>
      <c r="Q757" s="17">
        <v>0</v>
      </c>
      <c r="R757" s="17">
        <v>0</v>
      </c>
      <c r="S757" s="17">
        <v>0</v>
      </c>
      <c r="T757" s="17">
        <v>0</v>
      </c>
      <c r="U757" s="17">
        <v>0</v>
      </c>
      <c r="V757" s="17">
        <v>0</v>
      </c>
      <c r="W757" s="17">
        <v>0</v>
      </c>
      <c r="X757" s="17">
        <v>0</v>
      </c>
      <c r="Y757" s="17">
        <v>0</v>
      </c>
      <c r="Z757" s="17">
        <v>0</v>
      </c>
      <c r="AA757" s="17">
        <v>0</v>
      </c>
      <c r="AB757" s="17">
        <v>0</v>
      </c>
      <c r="AC757" s="17">
        <v>0</v>
      </c>
      <c r="AD757" s="17">
        <v>0</v>
      </c>
      <c r="AE757" s="17">
        <v>0</v>
      </c>
      <c r="AF757" s="17">
        <v>0</v>
      </c>
      <c r="AG757" s="17">
        <v>0</v>
      </c>
      <c r="AH757" s="17">
        <v>0</v>
      </c>
      <c r="AI757" s="17">
        <v>0</v>
      </c>
    </row>
    <row r="758" spans="1:35" customFormat="1" hidden="1" outlineLevel="1" x14ac:dyDescent="0.35">
      <c r="A758" s="14" t="s">
        <v>873</v>
      </c>
      <c r="B758" s="79" t="s">
        <v>70</v>
      </c>
      <c r="C758" s="67">
        <v>2</v>
      </c>
      <c r="D758" s="16">
        <v>66847.05345675</v>
      </c>
      <c r="E758" s="68"/>
      <c r="F758" s="17">
        <v>0</v>
      </c>
      <c r="G758" s="17">
        <v>0</v>
      </c>
      <c r="H758" s="17">
        <v>0</v>
      </c>
      <c r="I758" s="17">
        <v>0</v>
      </c>
      <c r="J758" s="17">
        <v>66847.05345675</v>
      </c>
      <c r="K758" s="17">
        <v>0</v>
      </c>
      <c r="L758" s="17">
        <v>0</v>
      </c>
      <c r="M758" s="17">
        <v>0</v>
      </c>
      <c r="N758" s="17">
        <v>0</v>
      </c>
      <c r="O758" s="17">
        <v>0</v>
      </c>
      <c r="P758" s="17">
        <v>0</v>
      </c>
      <c r="Q758" s="17">
        <v>0</v>
      </c>
      <c r="R758" s="17">
        <v>0</v>
      </c>
      <c r="S758" s="17">
        <v>0</v>
      </c>
      <c r="T758" s="17">
        <v>0</v>
      </c>
      <c r="U758" s="17">
        <v>0</v>
      </c>
      <c r="V758" s="17">
        <v>0</v>
      </c>
      <c r="W758" s="17">
        <v>0</v>
      </c>
      <c r="X758" s="17">
        <v>0</v>
      </c>
      <c r="Y758" s="17">
        <v>0</v>
      </c>
      <c r="Z758" s="17">
        <v>0</v>
      </c>
      <c r="AA758" s="17">
        <v>0</v>
      </c>
      <c r="AB758" s="17">
        <v>0</v>
      </c>
      <c r="AC758" s="17">
        <v>0</v>
      </c>
      <c r="AD758" s="17">
        <v>0</v>
      </c>
      <c r="AE758" s="17">
        <v>0</v>
      </c>
      <c r="AF758" s="17">
        <v>0</v>
      </c>
      <c r="AG758" s="17">
        <v>0</v>
      </c>
      <c r="AH758" s="17">
        <v>0</v>
      </c>
      <c r="AI758" s="17">
        <v>0</v>
      </c>
    </row>
    <row r="759" spans="1:35" customFormat="1" hidden="1" outlineLevel="1" x14ac:dyDescent="0.35">
      <c r="A759" s="14" t="s">
        <v>874</v>
      </c>
      <c r="B759" s="79" t="s">
        <v>71</v>
      </c>
      <c r="C759" s="67">
        <v>3</v>
      </c>
      <c r="D759" s="16">
        <v>100270.580185125</v>
      </c>
      <c r="E759" s="68"/>
      <c r="F759" s="17">
        <v>0</v>
      </c>
      <c r="G759" s="17">
        <v>0</v>
      </c>
      <c r="H759" s="17">
        <v>0</v>
      </c>
      <c r="I759" s="17">
        <v>0</v>
      </c>
      <c r="J759" s="17">
        <v>100270.580185125</v>
      </c>
      <c r="K759" s="17">
        <v>0</v>
      </c>
      <c r="L759" s="17">
        <v>0</v>
      </c>
      <c r="M759" s="17">
        <v>0</v>
      </c>
      <c r="N759" s="17">
        <v>0</v>
      </c>
      <c r="O759" s="17">
        <v>0</v>
      </c>
      <c r="P759" s="17">
        <v>0</v>
      </c>
      <c r="Q759" s="17">
        <v>0</v>
      </c>
      <c r="R759" s="17">
        <v>0</v>
      </c>
      <c r="S759" s="17">
        <v>0</v>
      </c>
      <c r="T759" s="17">
        <v>0</v>
      </c>
      <c r="U759" s="17">
        <v>0</v>
      </c>
      <c r="V759" s="17">
        <v>0</v>
      </c>
      <c r="W759" s="17">
        <v>0</v>
      </c>
      <c r="X759" s="17">
        <v>0</v>
      </c>
      <c r="Y759" s="17">
        <v>0</v>
      </c>
      <c r="Z759" s="17">
        <v>0</v>
      </c>
      <c r="AA759" s="17">
        <v>0</v>
      </c>
      <c r="AB759" s="17">
        <v>0</v>
      </c>
      <c r="AC759" s="17">
        <v>0</v>
      </c>
      <c r="AD759" s="17">
        <v>0</v>
      </c>
      <c r="AE759" s="17">
        <v>0</v>
      </c>
      <c r="AF759" s="17">
        <v>0</v>
      </c>
      <c r="AG759" s="17">
        <v>0</v>
      </c>
      <c r="AH759" s="17">
        <v>0</v>
      </c>
      <c r="AI759" s="17">
        <v>0</v>
      </c>
    </row>
    <row r="760" spans="1:35" customFormat="1" hidden="1" outlineLevel="1" x14ac:dyDescent="0.35">
      <c r="A760" s="14" t="s">
        <v>875</v>
      </c>
      <c r="B760" s="79" t="s">
        <v>72</v>
      </c>
      <c r="C760" s="67">
        <v>4</v>
      </c>
      <c r="D760" s="16">
        <v>133694.1069135</v>
      </c>
      <c r="E760" s="68"/>
      <c r="F760" s="17">
        <v>0</v>
      </c>
      <c r="G760" s="17">
        <v>0</v>
      </c>
      <c r="H760" s="17">
        <v>0</v>
      </c>
      <c r="I760" s="17">
        <v>0</v>
      </c>
      <c r="J760" s="17">
        <v>0</v>
      </c>
      <c r="K760" s="17">
        <v>0</v>
      </c>
      <c r="L760" s="17">
        <v>0</v>
      </c>
      <c r="M760" s="17">
        <v>133694.1069135</v>
      </c>
      <c r="N760" s="17">
        <v>0</v>
      </c>
      <c r="O760" s="17">
        <v>0</v>
      </c>
      <c r="P760" s="17">
        <v>0</v>
      </c>
      <c r="Q760" s="17">
        <v>0</v>
      </c>
      <c r="R760" s="17">
        <v>0</v>
      </c>
      <c r="S760" s="17">
        <v>0</v>
      </c>
      <c r="T760" s="17">
        <v>0</v>
      </c>
      <c r="U760" s="17">
        <v>0</v>
      </c>
      <c r="V760" s="17">
        <v>0</v>
      </c>
      <c r="W760" s="17">
        <v>0</v>
      </c>
      <c r="X760" s="17">
        <v>0</v>
      </c>
      <c r="Y760" s="17">
        <v>0</v>
      </c>
      <c r="Z760" s="17">
        <v>0</v>
      </c>
      <c r="AA760" s="17">
        <v>0</v>
      </c>
      <c r="AB760" s="17">
        <v>0</v>
      </c>
      <c r="AC760" s="17">
        <v>0</v>
      </c>
      <c r="AD760" s="17">
        <v>0</v>
      </c>
      <c r="AE760" s="17">
        <v>0</v>
      </c>
      <c r="AF760" s="17">
        <v>0</v>
      </c>
      <c r="AG760" s="17">
        <v>0</v>
      </c>
      <c r="AH760" s="17">
        <v>0</v>
      </c>
      <c r="AI760" s="17">
        <v>0</v>
      </c>
    </row>
    <row r="761" spans="1:35" customFormat="1" hidden="1" outlineLevel="1" x14ac:dyDescent="0.35">
      <c r="A761" s="14" t="s">
        <v>876</v>
      </c>
      <c r="B761" s="79" t="s">
        <v>73</v>
      </c>
      <c r="C761" s="67">
        <v>1</v>
      </c>
      <c r="D761" s="16">
        <v>33423.526728375</v>
      </c>
      <c r="E761" s="68"/>
      <c r="F761" s="17">
        <v>0</v>
      </c>
      <c r="G761" s="17">
        <v>0</v>
      </c>
      <c r="H761" s="17">
        <v>0</v>
      </c>
      <c r="I761" s="17">
        <v>0</v>
      </c>
      <c r="J761" s="17">
        <v>0</v>
      </c>
      <c r="K761" s="17">
        <v>0</v>
      </c>
      <c r="L761" s="17">
        <v>0</v>
      </c>
      <c r="M761" s="17">
        <v>33423.526728375</v>
      </c>
      <c r="N761" s="17">
        <v>0</v>
      </c>
      <c r="O761" s="17">
        <v>0</v>
      </c>
      <c r="P761" s="17">
        <v>0</v>
      </c>
      <c r="Q761" s="17">
        <v>0</v>
      </c>
      <c r="R761" s="17">
        <v>0</v>
      </c>
      <c r="S761" s="17">
        <v>0</v>
      </c>
      <c r="T761" s="17">
        <v>0</v>
      </c>
      <c r="U761" s="17">
        <v>0</v>
      </c>
      <c r="V761" s="17">
        <v>0</v>
      </c>
      <c r="W761" s="17">
        <v>0</v>
      </c>
      <c r="X761" s="17">
        <v>0</v>
      </c>
      <c r="Y761" s="17">
        <v>0</v>
      </c>
      <c r="Z761" s="17">
        <v>0</v>
      </c>
      <c r="AA761" s="17">
        <v>0</v>
      </c>
      <c r="AB761" s="17">
        <v>0</v>
      </c>
      <c r="AC761" s="17">
        <v>0</v>
      </c>
      <c r="AD761" s="17">
        <v>0</v>
      </c>
      <c r="AE761" s="17">
        <v>0</v>
      </c>
      <c r="AF761" s="17">
        <v>0</v>
      </c>
      <c r="AG761" s="17">
        <v>0</v>
      </c>
      <c r="AH761" s="17">
        <v>0</v>
      </c>
      <c r="AI761" s="17">
        <v>0</v>
      </c>
    </row>
    <row r="762" spans="1:35" customFormat="1" hidden="1" outlineLevel="1" x14ac:dyDescent="0.35">
      <c r="A762" s="14" t="s">
        <v>877</v>
      </c>
      <c r="B762" s="79" t="s">
        <v>74</v>
      </c>
      <c r="C762" s="67">
        <v>2</v>
      </c>
      <c r="D762" s="16">
        <v>66847.05345675</v>
      </c>
      <c r="E762" s="68"/>
      <c r="F762" s="17">
        <v>0</v>
      </c>
      <c r="G762" s="17">
        <v>0</v>
      </c>
      <c r="H762" s="17">
        <v>0</v>
      </c>
      <c r="I762" s="17">
        <v>0</v>
      </c>
      <c r="J762" s="17">
        <v>0</v>
      </c>
      <c r="K762" s="17">
        <v>0</v>
      </c>
      <c r="L762" s="17">
        <v>66847.05345675</v>
      </c>
      <c r="M762" s="17">
        <v>0</v>
      </c>
      <c r="N762" s="17">
        <v>0</v>
      </c>
      <c r="O762" s="17">
        <v>0</v>
      </c>
      <c r="P762" s="17">
        <v>0</v>
      </c>
      <c r="Q762" s="17">
        <v>0</v>
      </c>
      <c r="R762" s="17">
        <v>0</v>
      </c>
      <c r="S762" s="17">
        <v>0</v>
      </c>
      <c r="T762" s="17">
        <v>0</v>
      </c>
      <c r="U762" s="17">
        <v>0</v>
      </c>
      <c r="V762" s="17">
        <v>0</v>
      </c>
      <c r="W762" s="17">
        <v>0</v>
      </c>
      <c r="X762" s="17">
        <v>0</v>
      </c>
      <c r="Y762" s="17">
        <v>0</v>
      </c>
      <c r="Z762" s="17">
        <v>0</v>
      </c>
      <c r="AA762" s="17">
        <v>0</v>
      </c>
      <c r="AB762" s="17">
        <v>0</v>
      </c>
      <c r="AC762" s="17">
        <v>0</v>
      </c>
      <c r="AD762" s="17">
        <v>0</v>
      </c>
      <c r="AE762" s="17">
        <v>0</v>
      </c>
      <c r="AF762" s="17">
        <v>0</v>
      </c>
      <c r="AG762" s="17">
        <v>0</v>
      </c>
      <c r="AH762" s="17">
        <v>0</v>
      </c>
      <c r="AI762" s="17">
        <v>0</v>
      </c>
    </row>
    <row r="763" spans="1:35" customFormat="1" hidden="1" outlineLevel="1" x14ac:dyDescent="0.35">
      <c r="A763" s="14" t="s">
        <v>878</v>
      </c>
      <c r="B763" s="79" t="s">
        <v>75</v>
      </c>
      <c r="C763" s="67">
        <v>1</v>
      </c>
      <c r="D763" s="16">
        <v>33423.526728375</v>
      </c>
      <c r="E763" s="68"/>
      <c r="F763" s="17">
        <v>0</v>
      </c>
      <c r="G763" s="17">
        <v>0</v>
      </c>
      <c r="H763" s="17">
        <v>0</v>
      </c>
      <c r="I763" s="17">
        <v>0</v>
      </c>
      <c r="J763" s="17">
        <v>0</v>
      </c>
      <c r="K763" s="17">
        <v>0</v>
      </c>
      <c r="L763" s="17">
        <v>33423.526728375</v>
      </c>
      <c r="M763" s="17">
        <v>0</v>
      </c>
      <c r="N763" s="17">
        <v>0</v>
      </c>
      <c r="O763" s="17">
        <v>0</v>
      </c>
      <c r="P763" s="17">
        <v>0</v>
      </c>
      <c r="Q763" s="17">
        <v>0</v>
      </c>
      <c r="R763" s="17">
        <v>0</v>
      </c>
      <c r="S763" s="17">
        <v>0</v>
      </c>
      <c r="T763" s="17">
        <v>0</v>
      </c>
      <c r="U763" s="17">
        <v>0</v>
      </c>
      <c r="V763" s="17">
        <v>0</v>
      </c>
      <c r="W763" s="17">
        <v>0</v>
      </c>
      <c r="X763" s="17">
        <v>0</v>
      </c>
      <c r="Y763" s="17">
        <v>0</v>
      </c>
      <c r="Z763" s="17">
        <v>0</v>
      </c>
      <c r="AA763" s="17">
        <v>0</v>
      </c>
      <c r="AB763" s="17">
        <v>0</v>
      </c>
      <c r="AC763" s="17">
        <v>0</v>
      </c>
      <c r="AD763" s="17">
        <v>0</v>
      </c>
      <c r="AE763" s="17">
        <v>0</v>
      </c>
      <c r="AF763" s="17">
        <v>0</v>
      </c>
      <c r="AG763" s="17">
        <v>0</v>
      </c>
      <c r="AH763" s="17">
        <v>0</v>
      </c>
      <c r="AI763" s="17">
        <v>0</v>
      </c>
    </row>
    <row r="764" spans="1:35" hidden="1" outlineLevel="1" x14ac:dyDescent="0.35">
      <c r="A764" s="14" t="s">
        <v>879</v>
      </c>
      <c r="B764" s="79" t="s">
        <v>76</v>
      </c>
      <c r="C764" s="67">
        <v>1</v>
      </c>
      <c r="D764" s="16">
        <v>33423.526728375</v>
      </c>
      <c r="E764" s="68"/>
      <c r="F764" s="17">
        <v>0</v>
      </c>
      <c r="G764" s="17">
        <v>0</v>
      </c>
      <c r="H764" s="17">
        <v>0</v>
      </c>
      <c r="I764" s="17">
        <v>33423.526728375</v>
      </c>
      <c r="J764" s="17">
        <v>0</v>
      </c>
      <c r="K764" s="17">
        <v>0</v>
      </c>
      <c r="L764" s="17">
        <v>0</v>
      </c>
      <c r="M764" s="17">
        <v>0</v>
      </c>
      <c r="N764" s="17">
        <v>0</v>
      </c>
      <c r="O764" s="17">
        <v>0</v>
      </c>
      <c r="P764" s="17">
        <v>0</v>
      </c>
      <c r="Q764" s="17">
        <v>0</v>
      </c>
      <c r="R764" s="17">
        <v>0</v>
      </c>
      <c r="S764" s="17">
        <v>0</v>
      </c>
      <c r="T764" s="17">
        <v>0</v>
      </c>
      <c r="U764" s="17">
        <v>0</v>
      </c>
      <c r="V764" s="17">
        <v>0</v>
      </c>
      <c r="W764" s="17">
        <v>0</v>
      </c>
      <c r="X764" s="17">
        <v>0</v>
      </c>
      <c r="Y764" s="17">
        <v>0</v>
      </c>
      <c r="Z764" s="17">
        <v>0</v>
      </c>
      <c r="AA764" s="17">
        <v>0</v>
      </c>
      <c r="AB764" s="17">
        <v>0</v>
      </c>
      <c r="AC764" s="17">
        <v>0</v>
      </c>
      <c r="AD764" s="17">
        <v>0</v>
      </c>
      <c r="AE764" s="17">
        <v>0</v>
      </c>
      <c r="AF764" s="17">
        <v>0</v>
      </c>
      <c r="AG764" s="17">
        <v>0</v>
      </c>
      <c r="AH764" s="17">
        <v>0</v>
      </c>
      <c r="AI764" s="17">
        <v>0</v>
      </c>
    </row>
    <row r="765" spans="1:35" hidden="1" outlineLevel="1" x14ac:dyDescent="0.35">
      <c r="A765" s="14" t="s">
        <v>880</v>
      </c>
      <c r="B765" s="79" t="s">
        <v>77</v>
      </c>
      <c r="C765" s="67">
        <v>0</v>
      </c>
      <c r="D765" s="16">
        <v>0</v>
      </c>
      <c r="E765" s="68"/>
      <c r="F765" s="17">
        <v>0</v>
      </c>
      <c r="G765" s="17">
        <v>0</v>
      </c>
      <c r="H765" s="17">
        <v>0</v>
      </c>
      <c r="I765" s="17">
        <v>0</v>
      </c>
      <c r="J765" s="17">
        <v>0</v>
      </c>
      <c r="K765" s="17">
        <v>0</v>
      </c>
      <c r="L765" s="17">
        <v>0</v>
      </c>
      <c r="M765" s="17">
        <v>0</v>
      </c>
      <c r="N765" s="17">
        <v>0</v>
      </c>
      <c r="O765" s="17">
        <v>0</v>
      </c>
      <c r="P765" s="17">
        <v>0</v>
      </c>
      <c r="Q765" s="17">
        <v>0</v>
      </c>
      <c r="R765" s="17">
        <v>0</v>
      </c>
      <c r="S765" s="17">
        <v>0</v>
      </c>
      <c r="T765" s="17">
        <v>0</v>
      </c>
      <c r="U765" s="17">
        <v>0</v>
      </c>
      <c r="V765" s="17">
        <v>0</v>
      </c>
      <c r="W765" s="17">
        <v>0</v>
      </c>
      <c r="X765" s="17">
        <v>0</v>
      </c>
      <c r="Y765" s="17">
        <v>0</v>
      </c>
      <c r="Z765" s="17">
        <v>0</v>
      </c>
      <c r="AA765" s="17">
        <v>0</v>
      </c>
      <c r="AB765" s="17">
        <v>0</v>
      </c>
      <c r="AC765" s="17">
        <v>0</v>
      </c>
      <c r="AD765" s="17">
        <v>0</v>
      </c>
      <c r="AE765" s="17">
        <v>0</v>
      </c>
      <c r="AF765" s="17">
        <v>0</v>
      </c>
      <c r="AG765" s="17">
        <v>0</v>
      </c>
      <c r="AH765" s="17">
        <v>0</v>
      </c>
      <c r="AI765" s="17">
        <v>0</v>
      </c>
    </row>
    <row r="766" spans="1:35" hidden="1" outlineLevel="1" x14ac:dyDescent="0.35">
      <c r="A766" s="14" t="s">
        <v>881</v>
      </c>
      <c r="B766" s="79" t="s">
        <v>78</v>
      </c>
      <c r="C766" s="67">
        <v>0</v>
      </c>
      <c r="D766" s="16">
        <v>0</v>
      </c>
      <c r="E766" s="68"/>
      <c r="F766" s="17">
        <v>0</v>
      </c>
      <c r="G766" s="17">
        <v>0</v>
      </c>
      <c r="H766" s="17">
        <v>0</v>
      </c>
      <c r="I766" s="17">
        <v>0</v>
      </c>
      <c r="J766" s="17">
        <v>0</v>
      </c>
      <c r="K766" s="17">
        <v>0</v>
      </c>
      <c r="L766" s="17">
        <v>0</v>
      </c>
      <c r="M766" s="17">
        <v>0</v>
      </c>
      <c r="N766" s="17">
        <v>0</v>
      </c>
      <c r="O766" s="17">
        <v>0</v>
      </c>
      <c r="P766" s="17">
        <v>0</v>
      </c>
      <c r="Q766" s="17">
        <v>0</v>
      </c>
      <c r="R766" s="17">
        <v>0</v>
      </c>
      <c r="S766" s="17">
        <v>0</v>
      </c>
      <c r="T766" s="17">
        <v>0</v>
      </c>
      <c r="U766" s="17">
        <v>0</v>
      </c>
      <c r="V766" s="17">
        <v>0</v>
      </c>
      <c r="W766" s="17">
        <v>0</v>
      </c>
      <c r="X766" s="17">
        <v>0</v>
      </c>
      <c r="Y766" s="17">
        <v>0</v>
      </c>
      <c r="Z766" s="17">
        <v>0</v>
      </c>
      <c r="AA766" s="17">
        <v>0</v>
      </c>
      <c r="AB766" s="17">
        <v>0</v>
      </c>
      <c r="AC766" s="17">
        <v>0</v>
      </c>
      <c r="AD766" s="17">
        <v>0</v>
      </c>
      <c r="AE766" s="17">
        <v>0</v>
      </c>
      <c r="AF766" s="17">
        <v>0</v>
      </c>
      <c r="AG766" s="17">
        <v>0</v>
      </c>
      <c r="AH766" s="17">
        <v>0</v>
      </c>
      <c r="AI766" s="17">
        <v>0</v>
      </c>
    </row>
    <row r="767" spans="1:35" hidden="1" outlineLevel="1" x14ac:dyDescent="0.35">
      <c r="A767" s="14" t="s">
        <v>882</v>
      </c>
      <c r="B767" s="79" t="s">
        <v>79</v>
      </c>
      <c r="C767" s="67">
        <v>0</v>
      </c>
      <c r="D767" s="16">
        <v>0</v>
      </c>
      <c r="E767" s="68"/>
      <c r="F767" s="17">
        <v>0</v>
      </c>
      <c r="G767" s="17">
        <v>0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0</v>
      </c>
      <c r="N767" s="17">
        <v>0</v>
      </c>
      <c r="O767" s="17">
        <v>0</v>
      </c>
      <c r="P767" s="17">
        <v>0</v>
      </c>
      <c r="Q767" s="17">
        <v>0</v>
      </c>
      <c r="R767" s="17">
        <v>0</v>
      </c>
      <c r="S767" s="17">
        <v>0</v>
      </c>
      <c r="T767" s="17">
        <v>0</v>
      </c>
      <c r="U767" s="17">
        <v>0</v>
      </c>
      <c r="V767" s="17">
        <v>0</v>
      </c>
      <c r="W767" s="17">
        <v>0</v>
      </c>
      <c r="X767" s="17">
        <v>0</v>
      </c>
      <c r="Y767" s="17">
        <v>0</v>
      </c>
      <c r="Z767" s="17">
        <v>0</v>
      </c>
      <c r="AA767" s="17">
        <v>0</v>
      </c>
      <c r="AB767" s="17">
        <v>0</v>
      </c>
      <c r="AC767" s="17">
        <v>0</v>
      </c>
      <c r="AD767" s="17">
        <v>0</v>
      </c>
      <c r="AE767" s="17">
        <v>0</v>
      </c>
      <c r="AF767" s="17">
        <v>0</v>
      </c>
      <c r="AG767" s="17">
        <v>0</v>
      </c>
      <c r="AH767" s="17">
        <v>0</v>
      </c>
      <c r="AI767" s="17">
        <v>0</v>
      </c>
    </row>
    <row r="768" spans="1:35" hidden="1" outlineLevel="1" x14ac:dyDescent="0.35">
      <c r="A768" s="14" t="s">
        <v>883</v>
      </c>
      <c r="B768" s="79" t="s">
        <v>80</v>
      </c>
      <c r="C768" s="67">
        <v>0</v>
      </c>
      <c r="D768" s="16">
        <v>0</v>
      </c>
      <c r="E768" s="68"/>
      <c r="F768" s="17">
        <v>0</v>
      </c>
      <c r="G768" s="17">
        <v>0</v>
      </c>
      <c r="H768" s="17">
        <v>0</v>
      </c>
      <c r="I768" s="17">
        <v>0</v>
      </c>
      <c r="J768" s="17">
        <v>0</v>
      </c>
      <c r="K768" s="17">
        <v>0</v>
      </c>
      <c r="L768" s="17">
        <v>0</v>
      </c>
      <c r="M768" s="17">
        <v>0</v>
      </c>
      <c r="N768" s="17">
        <v>0</v>
      </c>
      <c r="O768" s="17">
        <v>0</v>
      </c>
      <c r="P768" s="17">
        <v>0</v>
      </c>
      <c r="Q768" s="17">
        <v>0</v>
      </c>
      <c r="R768" s="17">
        <v>0</v>
      </c>
      <c r="S768" s="17">
        <v>0</v>
      </c>
      <c r="T768" s="17">
        <v>0</v>
      </c>
      <c r="U768" s="17">
        <v>0</v>
      </c>
      <c r="V768" s="17">
        <v>0</v>
      </c>
      <c r="W768" s="17">
        <v>0</v>
      </c>
      <c r="X768" s="17">
        <v>0</v>
      </c>
      <c r="Y768" s="17">
        <v>0</v>
      </c>
      <c r="Z768" s="17">
        <v>0</v>
      </c>
      <c r="AA768" s="17">
        <v>0</v>
      </c>
      <c r="AB768" s="17">
        <v>0</v>
      </c>
      <c r="AC768" s="17">
        <v>0</v>
      </c>
      <c r="AD768" s="17">
        <v>0</v>
      </c>
      <c r="AE768" s="17">
        <v>0</v>
      </c>
      <c r="AF768" s="17">
        <v>0</v>
      </c>
      <c r="AG768" s="17">
        <v>0</v>
      </c>
      <c r="AH768" s="17">
        <v>0</v>
      </c>
      <c r="AI768" s="17">
        <v>0</v>
      </c>
    </row>
    <row r="769" spans="1:41" hidden="1" outlineLevel="1" x14ac:dyDescent="0.35">
      <c r="A769" s="14" t="s">
        <v>884</v>
      </c>
      <c r="B769" s="79" t="s">
        <v>81</v>
      </c>
      <c r="C769" s="67">
        <v>0</v>
      </c>
      <c r="D769" s="16">
        <v>0</v>
      </c>
      <c r="E769" s="68"/>
      <c r="F769" s="17">
        <v>0</v>
      </c>
      <c r="G769" s="17">
        <v>0</v>
      </c>
      <c r="H769" s="17">
        <v>0</v>
      </c>
      <c r="I769" s="17">
        <v>0</v>
      </c>
      <c r="J769" s="17">
        <v>0</v>
      </c>
      <c r="K769" s="17">
        <v>0</v>
      </c>
      <c r="L769" s="17">
        <v>0</v>
      </c>
      <c r="M769" s="17">
        <v>0</v>
      </c>
      <c r="N769" s="17">
        <v>0</v>
      </c>
      <c r="O769" s="17">
        <v>0</v>
      </c>
      <c r="P769" s="17">
        <v>0</v>
      </c>
      <c r="Q769" s="17">
        <v>0</v>
      </c>
      <c r="R769" s="17">
        <v>0</v>
      </c>
      <c r="S769" s="17">
        <v>0</v>
      </c>
      <c r="T769" s="17">
        <v>0</v>
      </c>
      <c r="U769" s="17">
        <v>0</v>
      </c>
      <c r="V769" s="17">
        <v>0</v>
      </c>
      <c r="W769" s="17">
        <v>0</v>
      </c>
      <c r="X769" s="17">
        <v>0</v>
      </c>
      <c r="Y769" s="17">
        <v>0</v>
      </c>
      <c r="Z769" s="17">
        <v>0</v>
      </c>
      <c r="AA769" s="17">
        <v>0</v>
      </c>
      <c r="AB769" s="17">
        <v>0</v>
      </c>
      <c r="AC769" s="17">
        <v>0</v>
      </c>
      <c r="AD769" s="17">
        <v>0</v>
      </c>
      <c r="AE769" s="17">
        <v>0</v>
      </c>
      <c r="AF769" s="17">
        <v>0</v>
      </c>
      <c r="AG769" s="17">
        <v>0</v>
      </c>
      <c r="AH769" s="17">
        <v>0</v>
      </c>
      <c r="AI769" s="17">
        <v>0</v>
      </c>
    </row>
    <row r="770" spans="1:41" s="47" customFormat="1" collapsed="1" x14ac:dyDescent="0.35">
      <c r="A770" s="21" t="s">
        <v>156</v>
      </c>
      <c r="B770" s="22" t="s">
        <v>131</v>
      </c>
      <c r="C770" s="57">
        <v>56</v>
      </c>
      <c r="D770" s="23">
        <v>19647874.392859243</v>
      </c>
      <c r="E770" s="70"/>
      <c r="F770" s="23">
        <v>0</v>
      </c>
      <c r="G770" s="23">
        <v>0</v>
      </c>
      <c r="H770" s="23">
        <v>701709.79974497296</v>
      </c>
      <c r="I770" s="23">
        <v>2806839.1989798918</v>
      </c>
      <c r="J770" s="23">
        <v>2105129.3992349189</v>
      </c>
      <c r="K770" s="23">
        <v>0</v>
      </c>
      <c r="L770" s="23">
        <v>4561113.6983423242</v>
      </c>
      <c r="M770" s="23">
        <v>3859403.8985973513</v>
      </c>
      <c r="N770" s="23">
        <v>0</v>
      </c>
      <c r="O770" s="23">
        <v>0</v>
      </c>
      <c r="P770" s="23">
        <v>0</v>
      </c>
      <c r="Q770" s="23">
        <v>0</v>
      </c>
      <c r="R770" s="23">
        <v>0</v>
      </c>
      <c r="S770" s="23">
        <v>0</v>
      </c>
      <c r="T770" s="23">
        <v>0</v>
      </c>
      <c r="U770" s="23">
        <v>0</v>
      </c>
      <c r="V770" s="23">
        <v>701709.79974497296</v>
      </c>
      <c r="W770" s="23">
        <v>2105129.3992349189</v>
      </c>
      <c r="X770" s="23">
        <v>1403419.5994899459</v>
      </c>
      <c r="Y770" s="23">
        <v>1403419.5994899459</v>
      </c>
      <c r="Z770" s="23">
        <v>0</v>
      </c>
      <c r="AA770" s="23">
        <v>0</v>
      </c>
      <c r="AB770" s="23">
        <v>0</v>
      </c>
      <c r="AC770" s="23">
        <v>0</v>
      </c>
      <c r="AD770" s="23">
        <v>0</v>
      </c>
      <c r="AE770" s="23">
        <v>0</v>
      </c>
      <c r="AF770" s="23">
        <v>0</v>
      </c>
      <c r="AG770" s="23">
        <v>0</v>
      </c>
      <c r="AH770" s="23">
        <v>0</v>
      </c>
      <c r="AI770" s="23">
        <v>0</v>
      </c>
      <c r="AJ770"/>
      <c r="AK770"/>
      <c r="AL770"/>
      <c r="AM770"/>
      <c r="AN770"/>
      <c r="AO770"/>
    </row>
    <row r="771" spans="1:41" hidden="1" outlineLevel="1" x14ac:dyDescent="0.35">
      <c r="A771" s="14" t="s">
        <v>885</v>
      </c>
      <c r="B771" s="79" t="s">
        <v>52</v>
      </c>
      <c r="C771" s="67">
        <v>0</v>
      </c>
      <c r="D771" s="16">
        <v>0</v>
      </c>
      <c r="E771" s="68"/>
      <c r="F771" s="17">
        <v>0</v>
      </c>
      <c r="G771" s="17">
        <v>0</v>
      </c>
      <c r="H771" s="17">
        <v>0</v>
      </c>
      <c r="I771" s="17">
        <v>0</v>
      </c>
      <c r="J771" s="17">
        <v>0</v>
      </c>
      <c r="K771" s="17">
        <v>0</v>
      </c>
      <c r="L771" s="17">
        <v>0</v>
      </c>
      <c r="M771" s="17">
        <v>0</v>
      </c>
      <c r="N771" s="17">
        <v>0</v>
      </c>
      <c r="O771" s="17">
        <v>0</v>
      </c>
      <c r="P771" s="17">
        <v>0</v>
      </c>
      <c r="Q771" s="17">
        <v>0</v>
      </c>
      <c r="R771" s="17">
        <v>0</v>
      </c>
      <c r="S771" s="17">
        <v>0</v>
      </c>
      <c r="T771" s="17">
        <v>0</v>
      </c>
      <c r="U771" s="17">
        <v>0</v>
      </c>
      <c r="V771" s="17">
        <v>0</v>
      </c>
      <c r="W771" s="17">
        <v>0</v>
      </c>
      <c r="X771" s="17">
        <v>0</v>
      </c>
      <c r="Y771" s="17">
        <v>0</v>
      </c>
      <c r="Z771" s="17">
        <v>0</v>
      </c>
      <c r="AA771" s="17">
        <v>0</v>
      </c>
      <c r="AB771" s="17">
        <v>0</v>
      </c>
      <c r="AC771" s="17">
        <v>0</v>
      </c>
      <c r="AD771" s="17">
        <v>0</v>
      </c>
      <c r="AE771" s="17">
        <v>0</v>
      </c>
      <c r="AF771" s="17">
        <v>0</v>
      </c>
      <c r="AG771" s="17">
        <v>0</v>
      </c>
      <c r="AH771" s="17">
        <v>0</v>
      </c>
      <c r="AI771" s="17">
        <v>0</v>
      </c>
    </row>
    <row r="772" spans="1:41" hidden="1" outlineLevel="1" x14ac:dyDescent="0.35">
      <c r="A772" s="14" t="s">
        <v>886</v>
      </c>
      <c r="B772" s="79" t="s">
        <v>53</v>
      </c>
      <c r="C772" s="67">
        <v>0</v>
      </c>
      <c r="D772" s="16">
        <v>0</v>
      </c>
      <c r="E772" s="68"/>
      <c r="F772" s="17">
        <v>0</v>
      </c>
      <c r="G772" s="17">
        <v>0</v>
      </c>
      <c r="H772" s="17">
        <v>0</v>
      </c>
      <c r="I772" s="17">
        <v>0</v>
      </c>
      <c r="J772" s="17">
        <v>0</v>
      </c>
      <c r="K772" s="17">
        <v>0</v>
      </c>
      <c r="L772" s="17">
        <v>0</v>
      </c>
      <c r="M772" s="17">
        <v>0</v>
      </c>
      <c r="N772" s="17">
        <v>0</v>
      </c>
      <c r="O772" s="17">
        <v>0</v>
      </c>
      <c r="P772" s="17">
        <v>0</v>
      </c>
      <c r="Q772" s="17">
        <v>0</v>
      </c>
      <c r="R772" s="17">
        <v>0</v>
      </c>
      <c r="S772" s="17">
        <v>0</v>
      </c>
      <c r="T772" s="17">
        <v>0</v>
      </c>
      <c r="U772" s="17">
        <v>0</v>
      </c>
      <c r="V772" s="17">
        <v>0</v>
      </c>
      <c r="W772" s="17">
        <v>0</v>
      </c>
      <c r="X772" s="17">
        <v>0</v>
      </c>
      <c r="Y772" s="17">
        <v>0</v>
      </c>
      <c r="Z772" s="17">
        <v>0</v>
      </c>
      <c r="AA772" s="17">
        <v>0</v>
      </c>
      <c r="AB772" s="17">
        <v>0</v>
      </c>
      <c r="AC772" s="17">
        <v>0</v>
      </c>
      <c r="AD772" s="17">
        <v>0</v>
      </c>
      <c r="AE772" s="17">
        <v>0</v>
      </c>
      <c r="AF772" s="17">
        <v>0</v>
      </c>
      <c r="AG772" s="17">
        <v>0</v>
      </c>
      <c r="AH772" s="17">
        <v>0</v>
      </c>
      <c r="AI772" s="17">
        <v>0</v>
      </c>
    </row>
    <row r="773" spans="1:41" hidden="1" outlineLevel="1" x14ac:dyDescent="0.35">
      <c r="A773" s="14" t="s">
        <v>887</v>
      </c>
      <c r="B773" s="79" t="s">
        <v>54</v>
      </c>
      <c r="C773" s="67">
        <v>0</v>
      </c>
      <c r="D773" s="16">
        <v>0</v>
      </c>
      <c r="E773" s="68"/>
      <c r="F773" s="17">
        <v>0</v>
      </c>
      <c r="G773" s="17">
        <v>0</v>
      </c>
      <c r="H773" s="17">
        <v>0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  <c r="N773" s="17">
        <v>0</v>
      </c>
      <c r="O773" s="17">
        <v>0</v>
      </c>
      <c r="P773" s="17">
        <v>0</v>
      </c>
      <c r="Q773" s="17">
        <v>0</v>
      </c>
      <c r="R773" s="17">
        <v>0</v>
      </c>
      <c r="S773" s="17">
        <v>0</v>
      </c>
      <c r="T773" s="17">
        <v>0</v>
      </c>
      <c r="U773" s="17">
        <v>0</v>
      </c>
      <c r="V773" s="17">
        <v>0</v>
      </c>
      <c r="W773" s="17">
        <v>0</v>
      </c>
      <c r="X773" s="17">
        <v>0</v>
      </c>
      <c r="Y773" s="17">
        <v>0</v>
      </c>
      <c r="Z773" s="17">
        <v>0</v>
      </c>
      <c r="AA773" s="17">
        <v>0</v>
      </c>
      <c r="AB773" s="17">
        <v>0</v>
      </c>
      <c r="AC773" s="17">
        <v>0</v>
      </c>
      <c r="AD773" s="17">
        <v>0</v>
      </c>
      <c r="AE773" s="17">
        <v>0</v>
      </c>
      <c r="AF773" s="17">
        <v>0</v>
      </c>
      <c r="AG773" s="17">
        <v>0</v>
      </c>
      <c r="AH773" s="17">
        <v>0</v>
      </c>
      <c r="AI773" s="17">
        <v>0</v>
      </c>
    </row>
    <row r="774" spans="1:41" hidden="1" outlineLevel="1" x14ac:dyDescent="0.35">
      <c r="A774" s="14" t="s">
        <v>888</v>
      </c>
      <c r="B774" s="79" t="s">
        <v>55</v>
      </c>
      <c r="C774" s="67">
        <v>2</v>
      </c>
      <c r="D774" s="16">
        <v>701709.79974497296</v>
      </c>
      <c r="E774" s="68"/>
      <c r="F774" s="17">
        <v>0</v>
      </c>
      <c r="G774" s="17">
        <v>0</v>
      </c>
      <c r="H774" s="17">
        <v>0</v>
      </c>
      <c r="I774" s="17">
        <v>0</v>
      </c>
      <c r="J774" s="17">
        <v>0</v>
      </c>
      <c r="K774" s="17">
        <v>0</v>
      </c>
      <c r="L774" s="17">
        <v>0</v>
      </c>
      <c r="M774" s="17">
        <v>0</v>
      </c>
      <c r="N774" s="17">
        <v>0</v>
      </c>
      <c r="O774" s="17">
        <v>0</v>
      </c>
      <c r="P774" s="17">
        <v>0</v>
      </c>
      <c r="Q774" s="17">
        <v>0</v>
      </c>
      <c r="R774" s="17">
        <v>0</v>
      </c>
      <c r="S774" s="17">
        <v>0</v>
      </c>
      <c r="T774" s="17">
        <v>0</v>
      </c>
      <c r="U774" s="17">
        <v>0</v>
      </c>
      <c r="V774" s="17">
        <v>701709.79974497296</v>
      </c>
      <c r="W774" s="17">
        <v>0</v>
      </c>
      <c r="X774" s="17">
        <v>0</v>
      </c>
      <c r="Y774" s="17">
        <v>0</v>
      </c>
      <c r="Z774" s="17">
        <v>0</v>
      </c>
      <c r="AA774" s="17">
        <v>0</v>
      </c>
      <c r="AB774" s="17">
        <v>0</v>
      </c>
      <c r="AC774" s="17">
        <v>0</v>
      </c>
      <c r="AD774" s="17">
        <v>0</v>
      </c>
      <c r="AE774" s="17">
        <v>0</v>
      </c>
      <c r="AF774" s="17">
        <v>0</v>
      </c>
      <c r="AG774" s="17">
        <v>0</v>
      </c>
      <c r="AH774" s="17">
        <v>0</v>
      </c>
      <c r="AI774" s="17">
        <v>0</v>
      </c>
    </row>
    <row r="775" spans="1:41" hidden="1" outlineLevel="1" x14ac:dyDescent="0.35">
      <c r="A775" s="14" t="s">
        <v>889</v>
      </c>
      <c r="B775" s="79" t="s">
        <v>56</v>
      </c>
      <c r="C775" s="67">
        <v>2</v>
      </c>
      <c r="D775" s="16">
        <v>701709.79974497296</v>
      </c>
      <c r="E775" s="68"/>
      <c r="F775" s="17">
        <v>0</v>
      </c>
      <c r="G775" s="17">
        <v>0</v>
      </c>
      <c r="H775" s="17">
        <v>0</v>
      </c>
      <c r="I775" s="17">
        <v>0</v>
      </c>
      <c r="J775" s="17">
        <v>0</v>
      </c>
      <c r="K775" s="17">
        <v>0</v>
      </c>
      <c r="L775" s="17">
        <v>0</v>
      </c>
      <c r="M775" s="17">
        <v>0</v>
      </c>
      <c r="N775" s="17">
        <v>0</v>
      </c>
      <c r="O775" s="17">
        <v>0</v>
      </c>
      <c r="P775" s="17">
        <v>0</v>
      </c>
      <c r="Q775" s="17">
        <v>0</v>
      </c>
      <c r="R775" s="17">
        <v>0</v>
      </c>
      <c r="S775" s="17">
        <v>0</v>
      </c>
      <c r="T775" s="17">
        <v>0</v>
      </c>
      <c r="U775" s="17">
        <v>0</v>
      </c>
      <c r="V775" s="17">
        <v>0</v>
      </c>
      <c r="W775" s="17">
        <v>701709.79974497296</v>
      </c>
      <c r="X775" s="17">
        <v>0</v>
      </c>
      <c r="Y775" s="17">
        <v>0</v>
      </c>
      <c r="Z775" s="17">
        <v>0</v>
      </c>
      <c r="AA775" s="17">
        <v>0</v>
      </c>
      <c r="AB775" s="17">
        <v>0</v>
      </c>
      <c r="AC775" s="17">
        <v>0</v>
      </c>
      <c r="AD775" s="17">
        <v>0</v>
      </c>
      <c r="AE775" s="17">
        <v>0</v>
      </c>
      <c r="AF775" s="17">
        <v>0</v>
      </c>
      <c r="AG775" s="17">
        <v>0</v>
      </c>
      <c r="AH775" s="17">
        <v>0</v>
      </c>
      <c r="AI775" s="17">
        <v>0</v>
      </c>
    </row>
    <row r="776" spans="1:41" hidden="1" outlineLevel="1" x14ac:dyDescent="0.35">
      <c r="A776" s="14" t="s">
        <v>890</v>
      </c>
      <c r="B776" s="79" t="s">
        <v>57</v>
      </c>
      <c r="C776" s="67">
        <v>2</v>
      </c>
      <c r="D776" s="16">
        <v>701709.79974497296</v>
      </c>
      <c r="E776" s="68"/>
      <c r="F776" s="17">
        <v>0</v>
      </c>
      <c r="G776" s="17">
        <v>0</v>
      </c>
      <c r="H776" s="17">
        <v>0</v>
      </c>
      <c r="I776" s="17">
        <v>0</v>
      </c>
      <c r="J776" s="17">
        <v>0</v>
      </c>
      <c r="K776" s="17">
        <v>0</v>
      </c>
      <c r="L776" s="17">
        <v>0</v>
      </c>
      <c r="M776" s="17">
        <v>0</v>
      </c>
      <c r="N776" s="17">
        <v>0</v>
      </c>
      <c r="O776" s="17">
        <v>0</v>
      </c>
      <c r="P776" s="17">
        <v>0</v>
      </c>
      <c r="Q776" s="17">
        <v>0</v>
      </c>
      <c r="R776" s="17">
        <v>0</v>
      </c>
      <c r="S776" s="17">
        <v>0</v>
      </c>
      <c r="T776" s="17">
        <v>0</v>
      </c>
      <c r="U776" s="17">
        <v>0</v>
      </c>
      <c r="V776" s="17">
        <v>0</v>
      </c>
      <c r="W776" s="17">
        <v>701709.79974497296</v>
      </c>
      <c r="X776" s="17">
        <v>0</v>
      </c>
      <c r="Y776" s="17">
        <v>0</v>
      </c>
      <c r="Z776" s="17">
        <v>0</v>
      </c>
      <c r="AA776" s="17">
        <v>0</v>
      </c>
      <c r="AB776" s="17">
        <v>0</v>
      </c>
      <c r="AC776" s="17">
        <v>0</v>
      </c>
      <c r="AD776" s="17">
        <v>0</v>
      </c>
      <c r="AE776" s="17">
        <v>0</v>
      </c>
      <c r="AF776" s="17">
        <v>0</v>
      </c>
      <c r="AG776" s="17">
        <v>0</v>
      </c>
      <c r="AH776" s="17">
        <v>0</v>
      </c>
      <c r="AI776" s="17">
        <v>0</v>
      </c>
    </row>
    <row r="777" spans="1:41" hidden="1" outlineLevel="1" x14ac:dyDescent="0.35">
      <c r="A777" s="14" t="s">
        <v>891</v>
      </c>
      <c r="B777" s="79" t="s">
        <v>58</v>
      </c>
      <c r="C777" s="67">
        <v>0</v>
      </c>
      <c r="D777" s="16">
        <v>0</v>
      </c>
      <c r="E777" s="68"/>
      <c r="F777" s="17">
        <v>0</v>
      </c>
      <c r="G777" s="17">
        <v>0</v>
      </c>
      <c r="H777" s="17">
        <v>0</v>
      </c>
      <c r="I777" s="17">
        <v>0</v>
      </c>
      <c r="J777" s="17">
        <v>0</v>
      </c>
      <c r="K777" s="17">
        <v>0</v>
      </c>
      <c r="L777" s="17">
        <v>0</v>
      </c>
      <c r="M777" s="17">
        <v>0</v>
      </c>
      <c r="N777" s="17">
        <v>0</v>
      </c>
      <c r="O777" s="17">
        <v>0</v>
      </c>
      <c r="P777" s="17">
        <v>0</v>
      </c>
      <c r="Q777" s="17">
        <v>0</v>
      </c>
      <c r="R777" s="17">
        <v>0</v>
      </c>
      <c r="S777" s="17">
        <v>0</v>
      </c>
      <c r="T777" s="17">
        <v>0</v>
      </c>
      <c r="U777" s="17">
        <v>0</v>
      </c>
      <c r="V777" s="17">
        <v>0</v>
      </c>
      <c r="W777" s="17">
        <v>0</v>
      </c>
      <c r="X777" s="17">
        <v>0</v>
      </c>
      <c r="Y777" s="17">
        <v>0</v>
      </c>
      <c r="Z777" s="17">
        <v>0</v>
      </c>
      <c r="AA777" s="17">
        <v>0</v>
      </c>
      <c r="AB777" s="17">
        <v>0</v>
      </c>
      <c r="AC777" s="17">
        <v>0</v>
      </c>
      <c r="AD777" s="17">
        <v>0</v>
      </c>
      <c r="AE777" s="17">
        <v>0</v>
      </c>
      <c r="AF777" s="17">
        <v>0</v>
      </c>
      <c r="AG777" s="17">
        <v>0</v>
      </c>
      <c r="AH777" s="17">
        <v>0</v>
      </c>
      <c r="AI777" s="17">
        <v>0</v>
      </c>
    </row>
    <row r="778" spans="1:41" hidden="1" outlineLevel="1" x14ac:dyDescent="0.35">
      <c r="A778" s="14" t="s">
        <v>892</v>
      </c>
      <c r="B778" s="79" t="s">
        <v>59</v>
      </c>
      <c r="C778" s="67">
        <v>4</v>
      </c>
      <c r="D778" s="16">
        <v>1403419.5994899459</v>
      </c>
      <c r="E778" s="68"/>
      <c r="F778" s="17">
        <v>0</v>
      </c>
      <c r="G778" s="17">
        <v>0</v>
      </c>
      <c r="H778" s="17">
        <v>0</v>
      </c>
      <c r="I778" s="17">
        <v>0</v>
      </c>
      <c r="J778" s="17">
        <v>0</v>
      </c>
      <c r="K778" s="17">
        <v>0</v>
      </c>
      <c r="L778" s="17">
        <v>0</v>
      </c>
      <c r="M778" s="17">
        <v>0</v>
      </c>
      <c r="N778" s="17">
        <v>0</v>
      </c>
      <c r="O778" s="17">
        <v>0</v>
      </c>
      <c r="P778" s="17">
        <v>0</v>
      </c>
      <c r="Q778" s="17">
        <v>0</v>
      </c>
      <c r="R778" s="17">
        <v>0</v>
      </c>
      <c r="S778" s="17">
        <v>0</v>
      </c>
      <c r="T778" s="17">
        <v>0</v>
      </c>
      <c r="U778" s="17">
        <v>0</v>
      </c>
      <c r="V778" s="17">
        <v>0</v>
      </c>
      <c r="W778" s="17">
        <v>0</v>
      </c>
      <c r="X778" s="17">
        <v>701709.79974497296</v>
      </c>
      <c r="Y778" s="17">
        <v>701709.79974497296</v>
      </c>
      <c r="Z778" s="17">
        <v>0</v>
      </c>
      <c r="AA778" s="17">
        <v>0</v>
      </c>
      <c r="AB778" s="17">
        <v>0</v>
      </c>
      <c r="AC778" s="17">
        <v>0</v>
      </c>
      <c r="AD778" s="17">
        <v>0</v>
      </c>
      <c r="AE778" s="17">
        <v>0</v>
      </c>
      <c r="AF778" s="17">
        <v>0</v>
      </c>
      <c r="AG778" s="17">
        <v>0</v>
      </c>
      <c r="AH778" s="17">
        <v>0</v>
      </c>
      <c r="AI778" s="17">
        <v>0</v>
      </c>
    </row>
    <row r="779" spans="1:41" hidden="1" outlineLevel="1" x14ac:dyDescent="0.35">
      <c r="A779" s="14" t="s">
        <v>893</v>
      </c>
      <c r="B779" s="79" t="s">
        <v>60</v>
      </c>
      <c r="C779" s="67">
        <v>0</v>
      </c>
      <c r="D779" s="16">
        <v>0</v>
      </c>
      <c r="E779" s="68"/>
      <c r="F779" s="17">
        <v>0</v>
      </c>
      <c r="G779" s="17">
        <v>0</v>
      </c>
      <c r="H779" s="17">
        <v>0</v>
      </c>
      <c r="I779" s="17">
        <v>0</v>
      </c>
      <c r="J779" s="17">
        <v>0</v>
      </c>
      <c r="K779" s="17">
        <v>0</v>
      </c>
      <c r="L779" s="17">
        <v>0</v>
      </c>
      <c r="M779" s="17">
        <v>0</v>
      </c>
      <c r="N779" s="17">
        <v>0</v>
      </c>
      <c r="O779" s="17">
        <v>0</v>
      </c>
      <c r="P779" s="17">
        <v>0</v>
      </c>
      <c r="Q779" s="17">
        <v>0</v>
      </c>
      <c r="R779" s="17">
        <v>0</v>
      </c>
      <c r="S779" s="17">
        <v>0</v>
      </c>
      <c r="T779" s="17">
        <v>0</v>
      </c>
      <c r="U779" s="17">
        <v>0</v>
      </c>
      <c r="V779" s="17">
        <v>0</v>
      </c>
      <c r="W779" s="17">
        <v>0</v>
      </c>
      <c r="X779" s="17">
        <v>0</v>
      </c>
      <c r="Y779" s="17">
        <v>0</v>
      </c>
      <c r="Z779" s="17">
        <v>0</v>
      </c>
      <c r="AA779" s="17">
        <v>0</v>
      </c>
      <c r="AB779" s="17">
        <v>0</v>
      </c>
      <c r="AC779" s="17">
        <v>0</v>
      </c>
      <c r="AD779" s="17">
        <v>0</v>
      </c>
      <c r="AE779" s="17">
        <v>0</v>
      </c>
      <c r="AF779" s="17">
        <v>0</v>
      </c>
      <c r="AG779" s="17">
        <v>0</v>
      </c>
      <c r="AH779" s="17">
        <v>0</v>
      </c>
      <c r="AI779" s="17">
        <v>0</v>
      </c>
    </row>
    <row r="780" spans="1:41" customFormat="1" hidden="1" outlineLevel="1" x14ac:dyDescent="0.35">
      <c r="A780" s="14" t="s">
        <v>894</v>
      </c>
      <c r="B780" s="79" t="s">
        <v>61</v>
      </c>
      <c r="C780" s="67">
        <v>2</v>
      </c>
      <c r="D780" s="16">
        <v>701709.79974497296</v>
      </c>
      <c r="E780" s="68"/>
      <c r="F780" s="17">
        <v>0</v>
      </c>
      <c r="G780" s="17">
        <v>0</v>
      </c>
      <c r="H780" s="17">
        <v>0</v>
      </c>
      <c r="I780" s="17">
        <v>0</v>
      </c>
      <c r="J780" s="17">
        <v>0</v>
      </c>
      <c r="K780" s="17">
        <v>0</v>
      </c>
      <c r="L780" s="17">
        <v>0</v>
      </c>
      <c r="M780" s="17">
        <v>0</v>
      </c>
      <c r="N780" s="17">
        <v>0</v>
      </c>
      <c r="O780" s="17">
        <v>0</v>
      </c>
      <c r="P780" s="17">
        <v>0</v>
      </c>
      <c r="Q780" s="17">
        <v>0</v>
      </c>
      <c r="R780" s="17">
        <v>0</v>
      </c>
      <c r="S780" s="17">
        <v>0</v>
      </c>
      <c r="T780" s="17">
        <v>0</v>
      </c>
      <c r="U780" s="17">
        <v>0</v>
      </c>
      <c r="V780" s="17">
        <v>0</v>
      </c>
      <c r="W780" s="17">
        <v>701709.79974497296</v>
      </c>
      <c r="X780" s="17">
        <v>0</v>
      </c>
      <c r="Y780" s="17">
        <v>0</v>
      </c>
      <c r="Z780" s="17">
        <v>0</v>
      </c>
      <c r="AA780" s="17">
        <v>0</v>
      </c>
      <c r="AB780" s="17">
        <v>0</v>
      </c>
      <c r="AC780" s="17">
        <v>0</v>
      </c>
      <c r="AD780" s="17">
        <v>0</v>
      </c>
      <c r="AE780" s="17">
        <v>0</v>
      </c>
      <c r="AF780" s="17">
        <v>0</v>
      </c>
      <c r="AG780" s="17">
        <v>0</v>
      </c>
      <c r="AH780" s="17">
        <v>0</v>
      </c>
      <c r="AI780" s="17">
        <v>0</v>
      </c>
    </row>
    <row r="781" spans="1:41" customFormat="1" hidden="1" outlineLevel="1" x14ac:dyDescent="0.35">
      <c r="A781" s="14" t="s">
        <v>895</v>
      </c>
      <c r="B781" s="79" t="s">
        <v>62</v>
      </c>
      <c r="C781" s="67">
        <v>0</v>
      </c>
      <c r="D781" s="16">
        <v>0</v>
      </c>
      <c r="E781" s="68"/>
      <c r="F781" s="17">
        <v>0</v>
      </c>
      <c r="G781" s="17">
        <v>0</v>
      </c>
      <c r="H781" s="17">
        <v>0</v>
      </c>
      <c r="I781" s="17">
        <v>0</v>
      </c>
      <c r="J781" s="17">
        <v>0</v>
      </c>
      <c r="K781" s="17">
        <v>0</v>
      </c>
      <c r="L781" s="17">
        <v>0</v>
      </c>
      <c r="M781" s="17">
        <v>0</v>
      </c>
      <c r="N781" s="17">
        <v>0</v>
      </c>
      <c r="O781" s="17">
        <v>0</v>
      </c>
      <c r="P781" s="17">
        <v>0</v>
      </c>
      <c r="Q781" s="17">
        <v>0</v>
      </c>
      <c r="R781" s="17">
        <v>0</v>
      </c>
      <c r="S781" s="17">
        <v>0</v>
      </c>
      <c r="T781" s="17">
        <v>0</v>
      </c>
      <c r="U781" s="17">
        <v>0</v>
      </c>
      <c r="V781" s="17">
        <v>0</v>
      </c>
      <c r="W781" s="17">
        <v>0</v>
      </c>
      <c r="X781" s="17">
        <v>0</v>
      </c>
      <c r="Y781" s="17">
        <v>0</v>
      </c>
      <c r="Z781" s="17">
        <v>0</v>
      </c>
      <c r="AA781" s="17">
        <v>0</v>
      </c>
      <c r="AB781" s="17">
        <v>0</v>
      </c>
      <c r="AC781" s="17">
        <v>0</v>
      </c>
      <c r="AD781" s="17">
        <v>0</v>
      </c>
      <c r="AE781" s="17">
        <v>0</v>
      </c>
      <c r="AF781" s="17">
        <v>0</v>
      </c>
      <c r="AG781" s="17">
        <v>0</v>
      </c>
      <c r="AH781" s="17">
        <v>0</v>
      </c>
      <c r="AI781" s="17">
        <v>0</v>
      </c>
    </row>
    <row r="782" spans="1:41" customFormat="1" hidden="1" outlineLevel="1" x14ac:dyDescent="0.35">
      <c r="A782" s="14" t="s">
        <v>896</v>
      </c>
      <c r="B782" s="79" t="s">
        <v>63</v>
      </c>
      <c r="C782" s="67">
        <v>4</v>
      </c>
      <c r="D782" s="16">
        <v>1403419.5994899459</v>
      </c>
      <c r="E782" s="68"/>
      <c r="F782" s="17">
        <v>0</v>
      </c>
      <c r="G782" s="17">
        <v>0</v>
      </c>
      <c r="H782" s="17">
        <v>0</v>
      </c>
      <c r="I782" s="17">
        <v>0</v>
      </c>
      <c r="J782" s="17">
        <v>0</v>
      </c>
      <c r="K782" s="17">
        <v>0</v>
      </c>
      <c r="L782" s="17">
        <v>0</v>
      </c>
      <c r="M782" s="17">
        <v>0</v>
      </c>
      <c r="N782" s="17">
        <v>0</v>
      </c>
      <c r="O782" s="17">
        <v>0</v>
      </c>
      <c r="P782" s="17">
        <v>0</v>
      </c>
      <c r="Q782" s="17">
        <v>0</v>
      </c>
      <c r="R782" s="17">
        <v>0</v>
      </c>
      <c r="S782" s="17">
        <v>0</v>
      </c>
      <c r="T782" s="17">
        <v>0</v>
      </c>
      <c r="U782" s="17">
        <v>0</v>
      </c>
      <c r="V782" s="17">
        <v>0</v>
      </c>
      <c r="W782" s="17">
        <v>0</v>
      </c>
      <c r="X782" s="17">
        <v>701709.79974497296</v>
      </c>
      <c r="Y782" s="17">
        <v>701709.79974497296</v>
      </c>
      <c r="Z782" s="17">
        <v>0</v>
      </c>
      <c r="AA782" s="17">
        <v>0</v>
      </c>
      <c r="AB782" s="17">
        <v>0</v>
      </c>
      <c r="AC782" s="17">
        <v>0</v>
      </c>
      <c r="AD782" s="17">
        <v>0</v>
      </c>
      <c r="AE782" s="17">
        <v>0</v>
      </c>
      <c r="AF782" s="17">
        <v>0</v>
      </c>
      <c r="AG782" s="17">
        <v>0</v>
      </c>
      <c r="AH782" s="17">
        <v>0</v>
      </c>
      <c r="AI782" s="17">
        <v>0</v>
      </c>
    </row>
    <row r="783" spans="1:41" customFormat="1" hidden="1" outlineLevel="1" x14ac:dyDescent="0.35">
      <c r="A783" s="14" t="s">
        <v>897</v>
      </c>
      <c r="B783" s="79" t="s">
        <v>64</v>
      </c>
      <c r="C783" s="67">
        <v>4</v>
      </c>
      <c r="D783" s="16">
        <v>1403419.5994899459</v>
      </c>
      <c r="E783" s="68"/>
      <c r="F783" s="17">
        <v>0</v>
      </c>
      <c r="G783" s="17">
        <v>0</v>
      </c>
      <c r="H783" s="17">
        <v>0</v>
      </c>
      <c r="I783" s="17">
        <v>1403419.5994899459</v>
      </c>
      <c r="J783" s="17">
        <v>0</v>
      </c>
      <c r="K783" s="17">
        <v>0</v>
      </c>
      <c r="L783" s="17">
        <v>0</v>
      </c>
      <c r="M783" s="17">
        <v>0</v>
      </c>
      <c r="N783" s="17">
        <v>0</v>
      </c>
      <c r="O783" s="17">
        <v>0</v>
      </c>
      <c r="P783" s="17">
        <v>0</v>
      </c>
      <c r="Q783" s="17">
        <v>0</v>
      </c>
      <c r="R783" s="17">
        <v>0</v>
      </c>
      <c r="S783" s="17">
        <v>0</v>
      </c>
      <c r="T783" s="17">
        <v>0</v>
      </c>
      <c r="U783" s="17">
        <v>0</v>
      </c>
      <c r="V783" s="17">
        <v>0</v>
      </c>
      <c r="W783" s="17">
        <v>0</v>
      </c>
      <c r="X783" s="17">
        <v>0</v>
      </c>
      <c r="Y783" s="17">
        <v>0</v>
      </c>
      <c r="Z783" s="17">
        <v>0</v>
      </c>
      <c r="AA783" s="17">
        <v>0</v>
      </c>
      <c r="AB783" s="17">
        <v>0</v>
      </c>
      <c r="AC783" s="17">
        <v>0</v>
      </c>
      <c r="AD783" s="17">
        <v>0</v>
      </c>
      <c r="AE783" s="17">
        <v>0</v>
      </c>
      <c r="AF783" s="17">
        <v>0</v>
      </c>
      <c r="AG783" s="17">
        <v>0</v>
      </c>
      <c r="AH783" s="17">
        <v>0</v>
      </c>
      <c r="AI783" s="17">
        <v>0</v>
      </c>
    </row>
    <row r="784" spans="1:41" customFormat="1" hidden="1" outlineLevel="1" x14ac:dyDescent="0.35">
      <c r="A784" s="14" t="s">
        <v>898</v>
      </c>
      <c r="B784" s="79" t="s">
        <v>65</v>
      </c>
      <c r="C784" s="67">
        <v>6</v>
      </c>
      <c r="D784" s="16">
        <v>2105129.3992349189</v>
      </c>
      <c r="E784" s="68"/>
      <c r="F784" s="17">
        <v>0</v>
      </c>
      <c r="G784" s="17">
        <v>0</v>
      </c>
      <c r="H784" s="17">
        <v>0</v>
      </c>
      <c r="I784" s="17">
        <v>0</v>
      </c>
      <c r="J784" s="17">
        <v>0</v>
      </c>
      <c r="K784" s="17">
        <v>0</v>
      </c>
      <c r="L784" s="17">
        <v>1052564.6996174594</v>
      </c>
      <c r="M784" s="17">
        <v>1052564.6996174594</v>
      </c>
      <c r="N784" s="17">
        <v>0</v>
      </c>
      <c r="O784" s="17">
        <v>0</v>
      </c>
      <c r="P784" s="17">
        <v>0</v>
      </c>
      <c r="Q784" s="17">
        <v>0</v>
      </c>
      <c r="R784" s="17">
        <v>0</v>
      </c>
      <c r="S784" s="17">
        <v>0</v>
      </c>
      <c r="T784" s="17">
        <v>0</v>
      </c>
      <c r="U784" s="17">
        <v>0</v>
      </c>
      <c r="V784" s="17">
        <v>0</v>
      </c>
      <c r="W784" s="17">
        <v>0</v>
      </c>
      <c r="X784" s="17">
        <v>0</v>
      </c>
      <c r="Y784" s="17">
        <v>0</v>
      </c>
      <c r="Z784" s="17">
        <v>0</v>
      </c>
      <c r="AA784" s="17">
        <v>0</v>
      </c>
      <c r="AB784" s="17">
        <v>0</v>
      </c>
      <c r="AC784" s="17">
        <v>0</v>
      </c>
      <c r="AD784" s="17">
        <v>0</v>
      </c>
      <c r="AE784" s="17">
        <v>0</v>
      </c>
      <c r="AF784" s="17">
        <v>0</v>
      </c>
      <c r="AG784" s="17">
        <v>0</v>
      </c>
      <c r="AH784" s="17">
        <v>0</v>
      </c>
      <c r="AI784" s="17">
        <v>0</v>
      </c>
    </row>
    <row r="785" spans="1:35" customFormat="1" hidden="1" outlineLevel="1" x14ac:dyDescent="0.35">
      <c r="A785" s="14" t="s">
        <v>899</v>
      </c>
      <c r="B785" s="79" t="s">
        <v>66</v>
      </c>
      <c r="C785" s="67">
        <v>0</v>
      </c>
      <c r="D785" s="16">
        <v>0</v>
      </c>
      <c r="E785" s="68"/>
      <c r="F785" s="17">
        <v>0</v>
      </c>
      <c r="G785" s="17">
        <v>0</v>
      </c>
      <c r="H785" s="17">
        <v>0</v>
      </c>
      <c r="I785" s="17">
        <v>0</v>
      </c>
      <c r="J785" s="17">
        <v>0</v>
      </c>
      <c r="K785" s="17">
        <v>0</v>
      </c>
      <c r="L785" s="17">
        <v>0</v>
      </c>
      <c r="M785" s="17">
        <v>0</v>
      </c>
      <c r="N785" s="17">
        <v>0</v>
      </c>
      <c r="O785" s="17">
        <v>0</v>
      </c>
      <c r="P785" s="17">
        <v>0</v>
      </c>
      <c r="Q785" s="17">
        <v>0</v>
      </c>
      <c r="R785" s="17">
        <v>0</v>
      </c>
      <c r="S785" s="17">
        <v>0</v>
      </c>
      <c r="T785" s="17">
        <v>0</v>
      </c>
      <c r="U785" s="17">
        <v>0</v>
      </c>
      <c r="V785" s="17">
        <v>0</v>
      </c>
      <c r="W785" s="17">
        <v>0</v>
      </c>
      <c r="X785" s="17">
        <v>0</v>
      </c>
      <c r="Y785" s="17">
        <v>0</v>
      </c>
      <c r="Z785" s="17">
        <v>0</v>
      </c>
      <c r="AA785" s="17">
        <v>0</v>
      </c>
      <c r="AB785" s="17">
        <v>0</v>
      </c>
      <c r="AC785" s="17">
        <v>0</v>
      </c>
      <c r="AD785" s="17">
        <v>0</v>
      </c>
      <c r="AE785" s="17">
        <v>0</v>
      </c>
      <c r="AF785" s="17">
        <v>0</v>
      </c>
      <c r="AG785" s="17">
        <v>0</v>
      </c>
      <c r="AH785" s="17">
        <v>0</v>
      </c>
      <c r="AI785" s="17">
        <v>0</v>
      </c>
    </row>
    <row r="786" spans="1:35" customFormat="1" hidden="1" outlineLevel="1" x14ac:dyDescent="0.35">
      <c r="A786" s="14" t="s">
        <v>900</v>
      </c>
      <c r="B786" s="79" t="s">
        <v>67</v>
      </c>
      <c r="C786" s="67">
        <v>2</v>
      </c>
      <c r="D786" s="16">
        <v>701709.79974497296</v>
      </c>
      <c r="E786" s="68"/>
      <c r="F786" s="17">
        <v>0</v>
      </c>
      <c r="G786" s="17">
        <v>0</v>
      </c>
      <c r="H786" s="17">
        <v>0</v>
      </c>
      <c r="I786" s="17">
        <v>0</v>
      </c>
      <c r="J786" s="17">
        <v>0</v>
      </c>
      <c r="K786" s="17">
        <v>0</v>
      </c>
      <c r="L786" s="17">
        <v>701709.79974497296</v>
      </c>
      <c r="M786" s="17">
        <v>0</v>
      </c>
      <c r="N786" s="17">
        <v>0</v>
      </c>
      <c r="O786" s="17">
        <v>0</v>
      </c>
      <c r="P786" s="17">
        <v>0</v>
      </c>
      <c r="Q786" s="17">
        <v>0</v>
      </c>
      <c r="R786" s="17">
        <v>0</v>
      </c>
      <c r="S786" s="17">
        <v>0</v>
      </c>
      <c r="T786" s="17">
        <v>0</v>
      </c>
      <c r="U786" s="17">
        <v>0</v>
      </c>
      <c r="V786" s="17">
        <v>0</v>
      </c>
      <c r="W786" s="17">
        <v>0</v>
      </c>
      <c r="X786" s="17">
        <v>0</v>
      </c>
      <c r="Y786" s="17">
        <v>0</v>
      </c>
      <c r="Z786" s="17">
        <v>0</v>
      </c>
      <c r="AA786" s="17">
        <v>0</v>
      </c>
      <c r="AB786" s="17">
        <v>0</v>
      </c>
      <c r="AC786" s="17">
        <v>0</v>
      </c>
      <c r="AD786" s="17">
        <v>0</v>
      </c>
      <c r="AE786" s="17">
        <v>0</v>
      </c>
      <c r="AF786" s="17">
        <v>0</v>
      </c>
      <c r="AG786" s="17">
        <v>0</v>
      </c>
      <c r="AH786" s="17">
        <v>0</v>
      </c>
      <c r="AI786" s="17">
        <v>0</v>
      </c>
    </row>
    <row r="787" spans="1:35" customFormat="1" hidden="1" outlineLevel="1" x14ac:dyDescent="0.35">
      <c r="A787" s="14" t="s">
        <v>901</v>
      </c>
      <c r="B787" s="79" t="s">
        <v>68</v>
      </c>
      <c r="C787" s="67">
        <v>2</v>
      </c>
      <c r="D787" s="16">
        <v>701709.79974497296</v>
      </c>
      <c r="E787" s="68"/>
      <c r="F787" s="17">
        <v>0</v>
      </c>
      <c r="G787" s="17">
        <v>0</v>
      </c>
      <c r="H787" s="17">
        <v>701709.79974497296</v>
      </c>
      <c r="I787" s="17">
        <v>0</v>
      </c>
      <c r="J787" s="17">
        <v>0</v>
      </c>
      <c r="K787" s="17">
        <v>0</v>
      </c>
      <c r="L787" s="17">
        <v>0</v>
      </c>
      <c r="M787" s="17">
        <v>0</v>
      </c>
      <c r="N787" s="17">
        <v>0</v>
      </c>
      <c r="O787" s="17">
        <v>0</v>
      </c>
      <c r="P787" s="17">
        <v>0</v>
      </c>
      <c r="Q787" s="17">
        <v>0</v>
      </c>
      <c r="R787" s="17">
        <v>0</v>
      </c>
      <c r="S787" s="17">
        <v>0</v>
      </c>
      <c r="T787" s="17">
        <v>0</v>
      </c>
      <c r="U787" s="17">
        <v>0</v>
      </c>
      <c r="V787" s="17">
        <v>0</v>
      </c>
      <c r="W787" s="17">
        <v>0</v>
      </c>
      <c r="X787" s="17">
        <v>0</v>
      </c>
      <c r="Y787" s="17">
        <v>0</v>
      </c>
      <c r="Z787" s="17">
        <v>0</v>
      </c>
      <c r="AA787" s="17">
        <v>0</v>
      </c>
      <c r="AB787" s="17">
        <v>0</v>
      </c>
      <c r="AC787" s="17">
        <v>0</v>
      </c>
      <c r="AD787" s="17">
        <v>0</v>
      </c>
      <c r="AE787" s="17">
        <v>0</v>
      </c>
      <c r="AF787" s="17">
        <v>0</v>
      </c>
      <c r="AG787" s="17">
        <v>0</v>
      </c>
      <c r="AH787" s="17">
        <v>0</v>
      </c>
      <c r="AI787" s="17">
        <v>0</v>
      </c>
    </row>
    <row r="788" spans="1:35" customFormat="1" hidden="1" outlineLevel="1" x14ac:dyDescent="0.35">
      <c r="A788" s="14" t="s">
        <v>902</v>
      </c>
      <c r="B788" s="79" t="s">
        <v>69</v>
      </c>
      <c r="C788" s="67">
        <v>2</v>
      </c>
      <c r="D788" s="16">
        <v>701709.79974497296</v>
      </c>
      <c r="E788" s="68"/>
      <c r="F788" s="17">
        <v>0</v>
      </c>
      <c r="G788" s="17">
        <v>0</v>
      </c>
      <c r="H788" s="17">
        <v>0</v>
      </c>
      <c r="I788" s="17">
        <v>701709.79974497296</v>
      </c>
      <c r="J788" s="17">
        <v>0</v>
      </c>
      <c r="K788" s="17">
        <v>0</v>
      </c>
      <c r="L788" s="17">
        <v>0</v>
      </c>
      <c r="M788" s="17">
        <v>0</v>
      </c>
      <c r="N788" s="17">
        <v>0</v>
      </c>
      <c r="O788" s="17">
        <v>0</v>
      </c>
      <c r="P788" s="17">
        <v>0</v>
      </c>
      <c r="Q788" s="17">
        <v>0</v>
      </c>
      <c r="R788" s="17">
        <v>0</v>
      </c>
      <c r="S788" s="17">
        <v>0</v>
      </c>
      <c r="T788" s="17">
        <v>0</v>
      </c>
      <c r="U788" s="17">
        <v>0</v>
      </c>
      <c r="V788" s="17">
        <v>0</v>
      </c>
      <c r="W788" s="17">
        <v>0</v>
      </c>
      <c r="X788" s="17">
        <v>0</v>
      </c>
      <c r="Y788" s="17">
        <v>0</v>
      </c>
      <c r="Z788" s="17">
        <v>0</v>
      </c>
      <c r="AA788" s="17">
        <v>0</v>
      </c>
      <c r="AB788" s="17">
        <v>0</v>
      </c>
      <c r="AC788" s="17">
        <v>0</v>
      </c>
      <c r="AD788" s="17">
        <v>0</v>
      </c>
      <c r="AE788" s="17">
        <v>0</v>
      </c>
      <c r="AF788" s="17">
        <v>0</v>
      </c>
      <c r="AG788" s="17">
        <v>0</v>
      </c>
      <c r="AH788" s="17">
        <v>0</v>
      </c>
      <c r="AI788" s="17">
        <v>0</v>
      </c>
    </row>
    <row r="789" spans="1:35" customFormat="1" hidden="1" outlineLevel="1" x14ac:dyDescent="0.35">
      <c r="A789" s="14" t="s">
        <v>903</v>
      </c>
      <c r="B789" s="79" t="s">
        <v>70</v>
      </c>
      <c r="C789" s="67">
        <v>4</v>
      </c>
      <c r="D789" s="16">
        <v>1403419.5994899459</v>
      </c>
      <c r="E789" s="68"/>
      <c r="F789" s="17">
        <v>0</v>
      </c>
      <c r="G789" s="17">
        <v>0</v>
      </c>
      <c r="H789" s="17">
        <v>0</v>
      </c>
      <c r="I789" s="17">
        <v>0</v>
      </c>
      <c r="J789" s="17">
        <v>1403419.5994899459</v>
      </c>
      <c r="K789" s="17">
        <v>0</v>
      </c>
      <c r="L789" s="17">
        <v>0</v>
      </c>
      <c r="M789" s="17">
        <v>0</v>
      </c>
      <c r="N789" s="17">
        <v>0</v>
      </c>
      <c r="O789" s="17">
        <v>0</v>
      </c>
      <c r="P789" s="17">
        <v>0</v>
      </c>
      <c r="Q789" s="17">
        <v>0</v>
      </c>
      <c r="R789" s="17">
        <v>0</v>
      </c>
      <c r="S789" s="17">
        <v>0</v>
      </c>
      <c r="T789" s="17">
        <v>0</v>
      </c>
      <c r="U789" s="17">
        <v>0</v>
      </c>
      <c r="V789" s="17">
        <v>0</v>
      </c>
      <c r="W789" s="17">
        <v>0</v>
      </c>
      <c r="X789" s="17">
        <v>0</v>
      </c>
      <c r="Y789" s="17">
        <v>0</v>
      </c>
      <c r="Z789" s="17">
        <v>0</v>
      </c>
      <c r="AA789" s="17">
        <v>0</v>
      </c>
      <c r="AB789" s="17">
        <v>0</v>
      </c>
      <c r="AC789" s="17">
        <v>0</v>
      </c>
      <c r="AD789" s="17">
        <v>0</v>
      </c>
      <c r="AE789" s="17">
        <v>0</v>
      </c>
      <c r="AF789" s="17">
        <v>0</v>
      </c>
      <c r="AG789" s="17">
        <v>0</v>
      </c>
      <c r="AH789" s="17">
        <v>0</v>
      </c>
      <c r="AI789" s="17">
        <v>0</v>
      </c>
    </row>
    <row r="790" spans="1:35" customFormat="1" hidden="1" outlineLevel="1" x14ac:dyDescent="0.35">
      <c r="A790" s="14" t="s">
        <v>904</v>
      </c>
      <c r="B790" s="79" t="s">
        <v>71</v>
      </c>
      <c r="C790" s="67">
        <v>2</v>
      </c>
      <c r="D790" s="16">
        <v>701709.79974497296</v>
      </c>
      <c r="E790" s="68"/>
      <c r="F790" s="17">
        <v>0</v>
      </c>
      <c r="G790" s="17">
        <v>0</v>
      </c>
      <c r="H790" s="17">
        <v>0</v>
      </c>
      <c r="I790" s="17">
        <v>0</v>
      </c>
      <c r="J790" s="17">
        <v>701709.79974497296</v>
      </c>
      <c r="K790" s="17">
        <v>0</v>
      </c>
      <c r="L790" s="17">
        <v>0</v>
      </c>
      <c r="M790" s="17">
        <v>0</v>
      </c>
      <c r="N790" s="17">
        <v>0</v>
      </c>
      <c r="O790" s="17">
        <v>0</v>
      </c>
      <c r="P790" s="17">
        <v>0</v>
      </c>
      <c r="Q790" s="17">
        <v>0</v>
      </c>
      <c r="R790" s="17">
        <v>0</v>
      </c>
      <c r="S790" s="17">
        <v>0</v>
      </c>
      <c r="T790" s="17">
        <v>0</v>
      </c>
      <c r="U790" s="17">
        <v>0</v>
      </c>
      <c r="V790" s="17">
        <v>0</v>
      </c>
      <c r="W790" s="17">
        <v>0</v>
      </c>
      <c r="X790" s="17">
        <v>0</v>
      </c>
      <c r="Y790" s="17">
        <v>0</v>
      </c>
      <c r="Z790" s="17">
        <v>0</v>
      </c>
      <c r="AA790" s="17">
        <v>0</v>
      </c>
      <c r="AB790" s="17">
        <v>0</v>
      </c>
      <c r="AC790" s="17">
        <v>0</v>
      </c>
      <c r="AD790" s="17">
        <v>0</v>
      </c>
      <c r="AE790" s="17">
        <v>0</v>
      </c>
      <c r="AF790" s="17">
        <v>0</v>
      </c>
      <c r="AG790" s="17">
        <v>0</v>
      </c>
      <c r="AH790" s="17">
        <v>0</v>
      </c>
      <c r="AI790" s="17">
        <v>0</v>
      </c>
    </row>
    <row r="791" spans="1:35" customFormat="1" hidden="1" outlineLevel="1" x14ac:dyDescent="0.35">
      <c r="A791" s="14" t="s">
        <v>905</v>
      </c>
      <c r="B791" s="79" t="s">
        <v>72</v>
      </c>
      <c r="C791" s="67">
        <v>4</v>
      </c>
      <c r="D791" s="16">
        <v>1403419.5994899459</v>
      </c>
      <c r="E791" s="68"/>
      <c r="F791" s="17">
        <v>0</v>
      </c>
      <c r="G791" s="17">
        <v>0</v>
      </c>
      <c r="H791" s="17">
        <v>0</v>
      </c>
      <c r="I791" s="17">
        <v>0</v>
      </c>
      <c r="J791" s="17">
        <v>0</v>
      </c>
      <c r="K791" s="17">
        <v>0</v>
      </c>
      <c r="L791" s="17">
        <v>0</v>
      </c>
      <c r="M791" s="17">
        <v>1403419.5994899459</v>
      </c>
      <c r="N791" s="17">
        <v>0</v>
      </c>
      <c r="O791" s="17">
        <v>0</v>
      </c>
      <c r="P791" s="17">
        <v>0</v>
      </c>
      <c r="Q791" s="17">
        <v>0</v>
      </c>
      <c r="R791" s="17">
        <v>0</v>
      </c>
      <c r="S791" s="17">
        <v>0</v>
      </c>
      <c r="T791" s="17">
        <v>0</v>
      </c>
      <c r="U791" s="17">
        <v>0</v>
      </c>
      <c r="V791" s="17">
        <v>0</v>
      </c>
      <c r="W791" s="17">
        <v>0</v>
      </c>
      <c r="X791" s="17">
        <v>0</v>
      </c>
      <c r="Y791" s="17">
        <v>0</v>
      </c>
      <c r="Z791" s="17">
        <v>0</v>
      </c>
      <c r="AA791" s="17">
        <v>0</v>
      </c>
      <c r="AB791" s="17">
        <v>0</v>
      </c>
      <c r="AC791" s="17">
        <v>0</v>
      </c>
      <c r="AD791" s="17">
        <v>0</v>
      </c>
      <c r="AE791" s="17">
        <v>0</v>
      </c>
      <c r="AF791" s="17">
        <v>0</v>
      </c>
      <c r="AG791" s="17">
        <v>0</v>
      </c>
      <c r="AH791" s="17">
        <v>0</v>
      </c>
      <c r="AI791" s="17">
        <v>0</v>
      </c>
    </row>
    <row r="792" spans="1:35" customFormat="1" hidden="1" outlineLevel="1" x14ac:dyDescent="0.35">
      <c r="A792" s="14" t="s">
        <v>906</v>
      </c>
      <c r="B792" s="79" t="s">
        <v>73</v>
      </c>
      <c r="C792" s="67">
        <v>4</v>
      </c>
      <c r="D792" s="16">
        <v>1403419.5994899459</v>
      </c>
      <c r="E792" s="68"/>
      <c r="F792" s="17">
        <v>0</v>
      </c>
      <c r="G792" s="17">
        <v>0</v>
      </c>
      <c r="H792" s="17">
        <v>0</v>
      </c>
      <c r="I792" s="17">
        <v>0</v>
      </c>
      <c r="J792" s="17">
        <v>0</v>
      </c>
      <c r="K792" s="17">
        <v>0</v>
      </c>
      <c r="L792" s="17">
        <v>0</v>
      </c>
      <c r="M792" s="17">
        <v>1403419.5994899459</v>
      </c>
      <c r="N792" s="17">
        <v>0</v>
      </c>
      <c r="O792" s="17">
        <v>0</v>
      </c>
      <c r="P792" s="17">
        <v>0</v>
      </c>
      <c r="Q792" s="17">
        <v>0</v>
      </c>
      <c r="R792" s="17">
        <v>0</v>
      </c>
      <c r="S792" s="17">
        <v>0</v>
      </c>
      <c r="T792" s="17">
        <v>0</v>
      </c>
      <c r="U792" s="17">
        <v>0</v>
      </c>
      <c r="V792" s="17">
        <v>0</v>
      </c>
      <c r="W792" s="17">
        <v>0</v>
      </c>
      <c r="X792" s="17">
        <v>0</v>
      </c>
      <c r="Y792" s="17">
        <v>0</v>
      </c>
      <c r="Z792" s="17">
        <v>0</v>
      </c>
      <c r="AA792" s="17">
        <v>0</v>
      </c>
      <c r="AB792" s="17">
        <v>0</v>
      </c>
      <c r="AC792" s="17">
        <v>0</v>
      </c>
      <c r="AD792" s="17">
        <v>0</v>
      </c>
      <c r="AE792" s="17">
        <v>0</v>
      </c>
      <c r="AF792" s="17">
        <v>0</v>
      </c>
      <c r="AG792" s="17">
        <v>0</v>
      </c>
      <c r="AH792" s="17">
        <v>0</v>
      </c>
      <c r="AI792" s="17">
        <v>0</v>
      </c>
    </row>
    <row r="793" spans="1:35" customFormat="1" hidden="1" outlineLevel="1" x14ac:dyDescent="0.35">
      <c r="A793" s="14" t="s">
        <v>907</v>
      </c>
      <c r="B793" s="79" t="s">
        <v>74</v>
      </c>
      <c r="C793" s="67">
        <v>4</v>
      </c>
      <c r="D793" s="16">
        <v>1403419.5994899459</v>
      </c>
      <c r="E793" s="68"/>
      <c r="F793" s="17">
        <v>0</v>
      </c>
      <c r="G793" s="17">
        <v>0</v>
      </c>
      <c r="H793" s="17">
        <v>0</v>
      </c>
      <c r="I793" s="17">
        <v>0</v>
      </c>
      <c r="J793" s="17">
        <v>0</v>
      </c>
      <c r="K793" s="17">
        <v>0</v>
      </c>
      <c r="L793" s="17">
        <v>1403419.5994899459</v>
      </c>
      <c r="M793" s="17">
        <v>0</v>
      </c>
      <c r="N793" s="17">
        <v>0</v>
      </c>
      <c r="O793" s="17">
        <v>0</v>
      </c>
      <c r="P793" s="17">
        <v>0</v>
      </c>
      <c r="Q793" s="17">
        <v>0</v>
      </c>
      <c r="R793" s="17">
        <v>0</v>
      </c>
      <c r="S793" s="17">
        <v>0</v>
      </c>
      <c r="T793" s="17">
        <v>0</v>
      </c>
      <c r="U793" s="17">
        <v>0</v>
      </c>
      <c r="V793" s="17">
        <v>0</v>
      </c>
      <c r="W793" s="17">
        <v>0</v>
      </c>
      <c r="X793" s="17">
        <v>0</v>
      </c>
      <c r="Y793" s="17">
        <v>0</v>
      </c>
      <c r="Z793" s="17">
        <v>0</v>
      </c>
      <c r="AA793" s="17">
        <v>0</v>
      </c>
      <c r="AB793" s="17">
        <v>0</v>
      </c>
      <c r="AC793" s="17">
        <v>0</v>
      </c>
      <c r="AD793" s="17">
        <v>0</v>
      </c>
      <c r="AE793" s="17">
        <v>0</v>
      </c>
      <c r="AF793" s="17">
        <v>0</v>
      </c>
      <c r="AG793" s="17">
        <v>0</v>
      </c>
      <c r="AH793" s="17">
        <v>0</v>
      </c>
      <c r="AI793" s="17">
        <v>0</v>
      </c>
    </row>
    <row r="794" spans="1:35" customFormat="1" hidden="1" outlineLevel="1" x14ac:dyDescent="0.35">
      <c r="A794" s="14" t="s">
        <v>908</v>
      </c>
      <c r="B794" s="79" t="s">
        <v>75</v>
      </c>
      <c r="C794" s="67">
        <v>4</v>
      </c>
      <c r="D794" s="16">
        <v>1403419.5994899459</v>
      </c>
      <c r="E794" s="68"/>
      <c r="F794" s="17">
        <v>0</v>
      </c>
      <c r="G794" s="17">
        <v>0</v>
      </c>
      <c r="H794" s="17">
        <v>0</v>
      </c>
      <c r="I794" s="17">
        <v>0</v>
      </c>
      <c r="J794" s="17">
        <v>0</v>
      </c>
      <c r="K794" s="17">
        <v>0</v>
      </c>
      <c r="L794" s="17">
        <v>1403419.5994899459</v>
      </c>
      <c r="M794" s="17">
        <v>0</v>
      </c>
      <c r="N794" s="17">
        <v>0</v>
      </c>
      <c r="O794" s="17">
        <v>0</v>
      </c>
      <c r="P794" s="17">
        <v>0</v>
      </c>
      <c r="Q794" s="17">
        <v>0</v>
      </c>
      <c r="R794" s="17">
        <v>0</v>
      </c>
      <c r="S794" s="17">
        <v>0</v>
      </c>
      <c r="T794" s="17">
        <v>0</v>
      </c>
      <c r="U794" s="17">
        <v>0</v>
      </c>
      <c r="V794" s="17">
        <v>0</v>
      </c>
      <c r="W794" s="17">
        <v>0</v>
      </c>
      <c r="X794" s="17">
        <v>0</v>
      </c>
      <c r="Y794" s="17">
        <v>0</v>
      </c>
      <c r="Z794" s="17">
        <v>0</v>
      </c>
      <c r="AA794" s="17">
        <v>0</v>
      </c>
      <c r="AB794" s="17">
        <v>0</v>
      </c>
      <c r="AC794" s="17">
        <v>0</v>
      </c>
      <c r="AD794" s="17">
        <v>0</v>
      </c>
      <c r="AE794" s="17">
        <v>0</v>
      </c>
      <c r="AF794" s="17">
        <v>0</v>
      </c>
      <c r="AG794" s="17">
        <v>0</v>
      </c>
      <c r="AH794" s="17">
        <v>0</v>
      </c>
      <c r="AI794" s="17">
        <v>0</v>
      </c>
    </row>
    <row r="795" spans="1:35" customFormat="1" hidden="1" outlineLevel="1" x14ac:dyDescent="0.35">
      <c r="A795" s="14" t="s">
        <v>909</v>
      </c>
      <c r="B795" s="79" t="s">
        <v>76</v>
      </c>
      <c r="C795" s="67">
        <v>2</v>
      </c>
      <c r="D795" s="16">
        <v>701709.79974497296</v>
      </c>
      <c r="E795" s="68"/>
      <c r="F795" s="17">
        <v>0</v>
      </c>
      <c r="G795" s="17">
        <v>0</v>
      </c>
      <c r="H795" s="17">
        <v>0</v>
      </c>
      <c r="I795" s="17">
        <v>701709.79974497296</v>
      </c>
      <c r="J795" s="17">
        <v>0</v>
      </c>
      <c r="K795" s="17">
        <v>0</v>
      </c>
      <c r="L795" s="17">
        <v>0</v>
      </c>
      <c r="M795" s="17">
        <v>0</v>
      </c>
      <c r="N795" s="17">
        <v>0</v>
      </c>
      <c r="O795" s="17">
        <v>0</v>
      </c>
      <c r="P795" s="17">
        <v>0</v>
      </c>
      <c r="Q795" s="17">
        <v>0</v>
      </c>
      <c r="R795" s="17">
        <v>0</v>
      </c>
      <c r="S795" s="17">
        <v>0</v>
      </c>
      <c r="T795" s="17">
        <v>0</v>
      </c>
      <c r="U795" s="17">
        <v>0</v>
      </c>
      <c r="V795" s="17">
        <v>0</v>
      </c>
      <c r="W795" s="17">
        <v>0</v>
      </c>
      <c r="X795" s="17">
        <v>0</v>
      </c>
      <c r="Y795" s="17">
        <v>0</v>
      </c>
      <c r="Z795" s="17">
        <v>0</v>
      </c>
      <c r="AA795" s="17">
        <v>0</v>
      </c>
      <c r="AB795" s="17">
        <v>0</v>
      </c>
      <c r="AC795" s="17">
        <v>0</v>
      </c>
      <c r="AD795" s="17">
        <v>0</v>
      </c>
      <c r="AE795" s="17">
        <v>0</v>
      </c>
      <c r="AF795" s="17">
        <v>0</v>
      </c>
      <c r="AG795" s="17">
        <v>0</v>
      </c>
      <c r="AH795" s="17">
        <v>0</v>
      </c>
      <c r="AI795" s="17">
        <v>0</v>
      </c>
    </row>
    <row r="796" spans="1:35" hidden="1" outlineLevel="1" x14ac:dyDescent="0.35">
      <c r="A796" s="14" t="s">
        <v>910</v>
      </c>
      <c r="B796" s="79" t="s">
        <v>77</v>
      </c>
      <c r="C796" s="67">
        <v>0</v>
      </c>
      <c r="D796" s="16">
        <v>0</v>
      </c>
      <c r="E796" s="68"/>
      <c r="F796" s="17">
        <v>0</v>
      </c>
      <c r="G796" s="17">
        <v>0</v>
      </c>
      <c r="H796" s="17">
        <v>0</v>
      </c>
      <c r="I796" s="17">
        <v>0</v>
      </c>
      <c r="J796" s="17">
        <v>0</v>
      </c>
      <c r="K796" s="17">
        <v>0</v>
      </c>
      <c r="L796" s="17">
        <v>0</v>
      </c>
      <c r="M796" s="17">
        <v>0</v>
      </c>
      <c r="N796" s="17">
        <v>0</v>
      </c>
      <c r="O796" s="17">
        <v>0</v>
      </c>
      <c r="P796" s="17">
        <v>0</v>
      </c>
      <c r="Q796" s="17">
        <v>0</v>
      </c>
      <c r="R796" s="17">
        <v>0</v>
      </c>
      <c r="S796" s="17">
        <v>0</v>
      </c>
      <c r="T796" s="17">
        <v>0</v>
      </c>
      <c r="U796" s="17">
        <v>0</v>
      </c>
      <c r="V796" s="17">
        <v>0</v>
      </c>
      <c r="W796" s="17">
        <v>0</v>
      </c>
      <c r="X796" s="17">
        <v>0</v>
      </c>
      <c r="Y796" s="17">
        <v>0</v>
      </c>
      <c r="Z796" s="17">
        <v>0</v>
      </c>
      <c r="AA796" s="17">
        <v>0</v>
      </c>
      <c r="AB796" s="17">
        <v>0</v>
      </c>
      <c r="AC796" s="17">
        <v>0</v>
      </c>
      <c r="AD796" s="17">
        <v>0</v>
      </c>
      <c r="AE796" s="17">
        <v>0</v>
      </c>
      <c r="AF796" s="17">
        <v>0</v>
      </c>
      <c r="AG796" s="17">
        <v>0</v>
      </c>
      <c r="AH796" s="17">
        <v>0</v>
      </c>
      <c r="AI796" s="17">
        <v>0</v>
      </c>
    </row>
    <row r="797" spans="1:35" hidden="1" outlineLevel="1" x14ac:dyDescent="0.35">
      <c r="A797" s="14" t="s">
        <v>911</v>
      </c>
      <c r="B797" s="79" t="s">
        <v>78</v>
      </c>
      <c r="C797" s="67">
        <v>0</v>
      </c>
      <c r="D797" s="16">
        <v>0</v>
      </c>
      <c r="E797" s="68"/>
      <c r="F797" s="17">
        <v>0</v>
      </c>
      <c r="G797" s="17">
        <v>0</v>
      </c>
      <c r="H797" s="17">
        <v>0</v>
      </c>
      <c r="I797" s="17">
        <v>0</v>
      </c>
      <c r="J797" s="17">
        <v>0</v>
      </c>
      <c r="K797" s="17">
        <v>0</v>
      </c>
      <c r="L797" s="17">
        <v>0</v>
      </c>
      <c r="M797" s="17">
        <v>0</v>
      </c>
      <c r="N797" s="17">
        <v>0</v>
      </c>
      <c r="O797" s="17">
        <v>0</v>
      </c>
      <c r="P797" s="17">
        <v>0</v>
      </c>
      <c r="Q797" s="17">
        <v>0</v>
      </c>
      <c r="R797" s="17">
        <v>0</v>
      </c>
      <c r="S797" s="17">
        <v>0</v>
      </c>
      <c r="T797" s="17">
        <v>0</v>
      </c>
      <c r="U797" s="17">
        <v>0</v>
      </c>
      <c r="V797" s="17">
        <v>0</v>
      </c>
      <c r="W797" s="17">
        <v>0</v>
      </c>
      <c r="X797" s="17">
        <v>0</v>
      </c>
      <c r="Y797" s="17">
        <v>0</v>
      </c>
      <c r="Z797" s="17">
        <v>0</v>
      </c>
      <c r="AA797" s="17">
        <v>0</v>
      </c>
      <c r="AB797" s="17">
        <v>0</v>
      </c>
      <c r="AC797" s="17">
        <v>0</v>
      </c>
      <c r="AD797" s="17">
        <v>0</v>
      </c>
      <c r="AE797" s="17">
        <v>0</v>
      </c>
      <c r="AF797" s="17">
        <v>0</v>
      </c>
      <c r="AG797" s="17">
        <v>0</v>
      </c>
      <c r="AH797" s="17">
        <v>0</v>
      </c>
      <c r="AI797" s="17">
        <v>0</v>
      </c>
    </row>
    <row r="798" spans="1:35" hidden="1" outlineLevel="1" x14ac:dyDescent="0.35">
      <c r="A798" s="14" t="s">
        <v>912</v>
      </c>
      <c r="B798" s="79" t="s">
        <v>79</v>
      </c>
      <c r="C798" s="67">
        <v>0</v>
      </c>
      <c r="D798" s="16">
        <v>0</v>
      </c>
      <c r="E798" s="68"/>
      <c r="F798" s="17">
        <v>0</v>
      </c>
      <c r="G798" s="17">
        <v>0</v>
      </c>
      <c r="H798" s="17">
        <v>0</v>
      </c>
      <c r="I798" s="17">
        <v>0</v>
      </c>
      <c r="J798" s="17">
        <v>0</v>
      </c>
      <c r="K798" s="17">
        <v>0</v>
      </c>
      <c r="L798" s="17">
        <v>0</v>
      </c>
      <c r="M798" s="17">
        <v>0</v>
      </c>
      <c r="N798" s="17">
        <v>0</v>
      </c>
      <c r="O798" s="17">
        <v>0</v>
      </c>
      <c r="P798" s="17">
        <v>0</v>
      </c>
      <c r="Q798" s="17">
        <v>0</v>
      </c>
      <c r="R798" s="17">
        <v>0</v>
      </c>
      <c r="S798" s="17">
        <v>0</v>
      </c>
      <c r="T798" s="17">
        <v>0</v>
      </c>
      <c r="U798" s="17">
        <v>0</v>
      </c>
      <c r="V798" s="17">
        <v>0</v>
      </c>
      <c r="W798" s="17">
        <v>0</v>
      </c>
      <c r="X798" s="17">
        <v>0</v>
      </c>
      <c r="Y798" s="17">
        <v>0</v>
      </c>
      <c r="Z798" s="17">
        <v>0</v>
      </c>
      <c r="AA798" s="17">
        <v>0</v>
      </c>
      <c r="AB798" s="17">
        <v>0</v>
      </c>
      <c r="AC798" s="17">
        <v>0</v>
      </c>
      <c r="AD798" s="17">
        <v>0</v>
      </c>
      <c r="AE798" s="17">
        <v>0</v>
      </c>
      <c r="AF798" s="17">
        <v>0</v>
      </c>
      <c r="AG798" s="17">
        <v>0</v>
      </c>
      <c r="AH798" s="17">
        <v>0</v>
      </c>
      <c r="AI798" s="17">
        <v>0</v>
      </c>
    </row>
    <row r="799" spans="1:35" hidden="1" outlineLevel="1" x14ac:dyDescent="0.35">
      <c r="A799" s="14" t="s">
        <v>913</v>
      </c>
      <c r="B799" s="79" t="s">
        <v>80</v>
      </c>
      <c r="C799" s="67">
        <v>0</v>
      </c>
      <c r="D799" s="16">
        <v>0</v>
      </c>
      <c r="E799" s="68"/>
      <c r="F799" s="17">
        <v>0</v>
      </c>
      <c r="G799" s="17">
        <v>0</v>
      </c>
      <c r="H799" s="17">
        <v>0</v>
      </c>
      <c r="I799" s="17">
        <v>0</v>
      </c>
      <c r="J799" s="17">
        <v>0</v>
      </c>
      <c r="K799" s="17">
        <v>0</v>
      </c>
      <c r="L799" s="17">
        <v>0</v>
      </c>
      <c r="M799" s="17">
        <v>0</v>
      </c>
      <c r="N799" s="17">
        <v>0</v>
      </c>
      <c r="O799" s="17">
        <v>0</v>
      </c>
      <c r="P799" s="17">
        <v>0</v>
      </c>
      <c r="Q799" s="17">
        <v>0</v>
      </c>
      <c r="R799" s="17">
        <v>0</v>
      </c>
      <c r="S799" s="17">
        <v>0</v>
      </c>
      <c r="T799" s="17">
        <v>0</v>
      </c>
      <c r="U799" s="17">
        <v>0</v>
      </c>
      <c r="V799" s="17">
        <v>0</v>
      </c>
      <c r="W799" s="17">
        <v>0</v>
      </c>
      <c r="X799" s="17">
        <v>0</v>
      </c>
      <c r="Y799" s="17">
        <v>0</v>
      </c>
      <c r="Z799" s="17">
        <v>0</v>
      </c>
      <c r="AA799" s="17">
        <v>0</v>
      </c>
      <c r="AB799" s="17">
        <v>0</v>
      </c>
      <c r="AC799" s="17">
        <v>0</v>
      </c>
      <c r="AD799" s="17">
        <v>0</v>
      </c>
      <c r="AE799" s="17">
        <v>0</v>
      </c>
      <c r="AF799" s="17">
        <v>0</v>
      </c>
      <c r="AG799" s="17">
        <v>0</v>
      </c>
      <c r="AH799" s="17">
        <v>0</v>
      </c>
      <c r="AI799" s="17">
        <v>0</v>
      </c>
    </row>
    <row r="800" spans="1:35" hidden="1" outlineLevel="1" x14ac:dyDescent="0.35">
      <c r="A800" s="14" t="s">
        <v>914</v>
      </c>
      <c r="B800" s="79" t="s">
        <v>81</v>
      </c>
      <c r="C800" s="67">
        <v>0</v>
      </c>
      <c r="D800" s="16">
        <v>0</v>
      </c>
      <c r="E800" s="68"/>
      <c r="F800" s="17">
        <v>0</v>
      </c>
      <c r="G800" s="17">
        <v>0</v>
      </c>
      <c r="H800" s="17">
        <v>0</v>
      </c>
      <c r="I800" s="17">
        <v>0</v>
      </c>
      <c r="J800" s="17">
        <v>0</v>
      </c>
      <c r="K800" s="17">
        <v>0</v>
      </c>
      <c r="L800" s="17">
        <v>0</v>
      </c>
      <c r="M800" s="17">
        <v>0</v>
      </c>
      <c r="N800" s="17">
        <v>0</v>
      </c>
      <c r="O800" s="17">
        <v>0</v>
      </c>
      <c r="P800" s="17">
        <v>0</v>
      </c>
      <c r="Q800" s="17">
        <v>0</v>
      </c>
      <c r="R800" s="17">
        <v>0</v>
      </c>
      <c r="S800" s="17">
        <v>0</v>
      </c>
      <c r="T800" s="17">
        <v>0</v>
      </c>
      <c r="U800" s="17">
        <v>0</v>
      </c>
      <c r="V800" s="17">
        <v>0</v>
      </c>
      <c r="W800" s="17">
        <v>0</v>
      </c>
      <c r="X800" s="17">
        <v>0</v>
      </c>
      <c r="Y800" s="17">
        <v>0</v>
      </c>
      <c r="Z800" s="17">
        <v>0</v>
      </c>
      <c r="AA800" s="17">
        <v>0</v>
      </c>
      <c r="AB800" s="17">
        <v>0</v>
      </c>
      <c r="AC800" s="17">
        <v>0</v>
      </c>
      <c r="AD800" s="17">
        <v>0</v>
      </c>
      <c r="AE800" s="17">
        <v>0</v>
      </c>
      <c r="AF800" s="17">
        <v>0</v>
      </c>
      <c r="AG800" s="17">
        <v>0</v>
      </c>
      <c r="AH800" s="17">
        <v>0</v>
      </c>
      <c r="AI800" s="17">
        <v>0</v>
      </c>
    </row>
    <row r="801" spans="1:41" s="47" customFormat="1" ht="12" customHeight="1" collapsed="1" x14ac:dyDescent="0.35">
      <c r="A801" s="21" t="s">
        <v>157</v>
      </c>
      <c r="B801" s="22" t="s">
        <v>132</v>
      </c>
      <c r="C801" s="57">
        <v>7642</v>
      </c>
      <c r="D801" s="23">
        <v>30023284.726470012</v>
      </c>
      <c r="E801" s="68"/>
      <c r="F801" s="23">
        <v>0</v>
      </c>
      <c r="G801" s="23">
        <v>0</v>
      </c>
      <c r="H801" s="23">
        <v>0</v>
      </c>
      <c r="I801" s="23">
        <v>0</v>
      </c>
      <c r="J801" s="23">
        <v>0</v>
      </c>
      <c r="K801" s="23">
        <v>0</v>
      </c>
      <c r="L801" s="23">
        <v>0</v>
      </c>
      <c r="M801" s="23">
        <v>30023284.726470012</v>
      </c>
      <c r="N801" s="23">
        <v>0</v>
      </c>
      <c r="O801" s="23">
        <v>0</v>
      </c>
      <c r="P801" s="23">
        <v>0</v>
      </c>
      <c r="Q801" s="23">
        <v>0</v>
      </c>
      <c r="R801" s="23">
        <v>0</v>
      </c>
      <c r="S801" s="23">
        <v>0</v>
      </c>
      <c r="T801" s="23">
        <v>0</v>
      </c>
      <c r="U801" s="23">
        <v>0</v>
      </c>
      <c r="V801" s="23">
        <v>0</v>
      </c>
      <c r="W801" s="23">
        <v>0</v>
      </c>
      <c r="X801" s="23">
        <v>0</v>
      </c>
      <c r="Y801" s="23">
        <v>0</v>
      </c>
      <c r="Z801" s="23">
        <v>0</v>
      </c>
      <c r="AA801" s="23">
        <v>0</v>
      </c>
      <c r="AB801" s="23">
        <v>0</v>
      </c>
      <c r="AC801" s="23">
        <v>0</v>
      </c>
      <c r="AD801" s="23">
        <v>0</v>
      </c>
      <c r="AE801" s="23">
        <v>0</v>
      </c>
      <c r="AF801" s="23">
        <v>0</v>
      </c>
      <c r="AG801" s="23">
        <v>0</v>
      </c>
      <c r="AH801" s="23">
        <v>0</v>
      </c>
      <c r="AI801" s="23">
        <v>0</v>
      </c>
      <c r="AJ801"/>
      <c r="AK801"/>
      <c r="AL801"/>
      <c r="AM801"/>
      <c r="AN801"/>
      <c r="AO801"/>
    </row>
    <row r="802" spans="1:41" hidden="1" outlineLevel="1" x14ac:dyDescent="0.35">
      <c r="A802" s="14" t="s">
        <v>915</v>
      </c>
      <c r="B802" s="79" t="s">
        <v>52</v>
      </c>
      <c r="C802" s="67">
        <v>0</v>
      </c>
      <c r="D802" s="16">
        <v>0</v>
      </c>
      <c r="E802" s="68"/>
      <c r="F802" s="17">
        <v>0</v>
      </c>
      <c r="G802" s="17">
        <v>0</v>
      </c>
      <c r="H802" s="17">
        <v>0</v>
      </c>
      <c r="I802" s="17">
        <v>0</v>
      </c>
      <c r="J802" s="17">
        <v>0</v>
      </c>
      <c r="K802" s="17">
        <v>0</v>
      </c>
      <c r="L802" s="17">
        <v>0</v>
      </c>
      <c r="M802" s="17">
        <v>0</v>
      </c>
      <c r="N802" s="17">
        <v>0</v>
      </c>
      <c r="O802" s="17">
        <v>0</v>
      </c>
      <c r="P802" s="17">
        <v>0</v>
      </c>
      <c r="Q802" s="17">
        <v>0</v>
      </c>
      <c r="R802" s="17">
        <v>0</v>
      </c>
      <c r="S802" s="17">
        <v>0</v>
      </c>
      <c r="T802" s="17">
        <v>0</v>
      </c>
      <c r="U802" s="17">
        <v>0</v>
      </c>
      <c r="V802" s="17">
        <v>0</v>
      </c>
      <c r="W802" s="17">
        <v>0</v>
      </c>
      <c r="X802" s="17">
        <v>0</v>
      </c>
      <c r="Y802" s="17">
        <v>0</v>
      </c>
      <c r="Z802" s="17">
        <v>0</v>
      </c>
      <c r="AA802" s="17">
        <v>0</v>
      </c>
      <c r="AB802" s="17">
        <v>0</v>
      </c>
      <c r="AC802" s="17">
        <v>0</v>
      </c>
      <c r="AD802" s="17">
        <v>0</v>
      </c>
      <c r="AE802" s="17">
        <v>0</v>
      </c>
      <c r="AF802" s="17">
        <v>0</v>
      </c>
      <c r="AG802" s="17">
        <v>0</v>
      </c>
      <c r="AH802" s="17">
        <v>0</v>
      </c>
      <c r="AI802" s="17">
        <v>0</v>
      </c>
    </row>
    <row r="803" spans="1:41" hidden="1" outlineLevel="1" x14ac:dyDescent="0.35">
      <c r="A803" s="14" t="s">
        <v>916</v>
      </c>
      <c r="B803" s="79" t="s">
        <v>53</v>
      </c>
      <c r="C803" s="67">
        <v>0</v>
      </c>
      <c r="D803" s="16">
        <v>0</v>
      </c>
      <c r="E803" s="68"/>
      <c r="F803" s="17">
        <v>0</v>
      </c>
      <c r="G803" s="17">
        <v>0</v>
      </c>
      <c r="H803" s="17">
        <v>0</v>
      </c>
      <c r="I803" s="17">
        <v>0</v>
      </c>
      <c r="J803" s="17">
        <v>0</v>
      </c>
      <c r="K803" s="17">
        <v>0</v>
      </c>
      <c r="L803" s="17">
        <v>0</v>
      </c>
      <c r="M803" s="17">
        <v>0</v>
      </c>
      <c r="N803" s="17">
        <v>0</v>
      </c>
      <c r="O803" s="17">
        <v>0</v>
      </c>
      <c r="P803" s="17">
        <v>0</v>
      </c>
      <c r="Q803" s="17">
        <v>0</v>
      </c>
      <c r="R803" s="17">
        <v>0</v>
      </c>
      <c r="S803" s="17">
        <v>0</v>
      </c>
      <c r="T803" s="17">
        <v>0</v>
      </c>
      <c r="U803" s="17">
        <v>0</v>
      </c>
      <c r="V803" s="17">
        <v>0</v>
      </c>
      <c r="W803" s="17">
        <v>0</v>
      </c>
      <c r="X803" s="17">
        <v>0</v>
      </c>
      <c r="Y803" s="17">
        <v>0</v>
      </c>
      <c r="Z803" s="17">
        <v>0</v>
      </c>
      <c r="AA803" s="17">
        <v>0</v>
      </c>
      <c r="AB803" s="17">
        <v>0</v>
      </c>
      <c r="AC803" s="17">
        <v>0</v>
      </c>
      <c r="AD803" s="17">
        <v>0</v>
      </c>
      <c r="AE803" s="17">
        <v>0</v>
      </c>
      <c r="AF803" s="17">
        <v>0</v>
      </c>
      <c r="AG803" s="17">
        <v>0</v>
      </c>
      <c r="AH803" s="17">
        <v>0</v>
      </c>
      <c r="AI803" s="17">
        <v>0</v>
      </c>
    </row>
    <row r="804" spans="1:41" hidden="1" outlineLevel="1" x14ac:dyDescent="0.35">
      <c r="A804" s="14" t="s">
        <v>917</v>
      </c>
      <c r="B804" s="79" t="s">
        <v>54</v>
      </c>
      <c r="C804" s="67">
        <v>0</v>
      </c>
      <c r="D804" s="16">
        <v>0</v>
      </c>
      <c r="E804" s="68"/>
      <c r="F804" s="17">
        <v>0</v>
      </c>
      <c r="G804" s="17">
        <v>0</v>
      </c>
      <c r="H804" s="17">
        <v>0</v>
      </c>
      <c r="I804" s="17">
        <v>0</v>
      </c>
      <c r="J804" s="17">
        <v>0</v>
      </c>
      <c r="K804" s="17">
        <v>0</v>
      </c>
      <c r="L804" s="17">
        <v>0</v>
      </c>
      <c r="M804" s="17">
        <v>0</v>
      </c>
      <c r="N804" s="17">
        <v>0</v>
      </c>
      <c r="O804" s="17">
        <v>0</v>
      </c>
      <c r="P804" s="17">
        <v>0</v>
      </c>
      <c r="Q804" s="17">
        <v>0</v>
      </c>
      <c r="R804" s="17">
        <v>0</v>
      </c>
      <c r="S804" s="17">
        <v>0</v>
      </c>
      <c r="T804" s="17">
        <v>0</v>
      </c>
      <c r="U804" s="17">
        <v>0</v>
      </c>
      <c r="V804" s="17">
        <v>0</v>
      </c>
      <c r="W804" s="17">
        <v>0</v>
      </c>
      <c r="X804" s="17">
        <v>0</v>
      </c>
      <c r="Y804" s="17">
        <v>0</v>
      </c>
      <c r="Z804" s="17">
        <v>0</v>
      </c>
      <c r="AA804" s="17">
        <v>0</v>
      </c>
      <c r="AB804" s="17">
        <v>0</v>
      </c>
      <c r="AC804" s="17">
        <v>0</v>
      </c>
      <c r="AD804" s="17">
        <v>0</v>
      </c>
      <c r="AE804" s="17">
        <v>0</v>
      </c>
      <c r="AF804" s="17">
        <v>0</v>
      </c>
      <c r="AG804" s="17">
        <v>0</v>
      </c>
      <c r="AH804" s="17">
        <v>0</v>
      </c>
      <c r="AI804" s="17">
        <v>0</v>
      </c>
    </row>
    <row r="805" spans="1:41" hidden="1" outlineLevel="1" x14ac:dyDescent="0.35">
      <c r="A805" s="14" t="s">
        <v>918</v>
      </c>
      <c r="B805" s="79" t="s">
        <v>55</v>
      </c>
      <c r="C805" s="67">
        <v>0</v>
      </c>
      <c r="D805" s="16">
        <v>0</v>
      </c>
      <c r="E805" s="68"/>
      <c r="F805" s="17">
        <v>0</v>
      </c>
      <c r="G805" s="17">
        <v>0</v>
      </c>
      <c r="H805" s="17">
        <v>0</v>
      </c>
      <c r="I805" s="17">
        <v>0</v>
      </c>
      <c r="J805" s="17">
        <v>0</v>
      </c>
      <c r="K805" s="17">
        <v>0</v>
      </c>
      <c r="L805" s="17">
        <v>0</v>
      </c>
      <c r="M805" s="17">
        <v>0</v>
      </c>
      <c r="N805" s="17">
        <v>0</v>
      </c>
      <c r="O805" s="17">
        <v>0</v>
      </c>
      <c r="P805" s="17">
        <v>0</v>
      </c>
      <c r="Q805" s="17">
        <v>0</v>
      </c>
      <c r="R805" s="17">
        <v>0</v>
      </c>
      <c r="S805" s="17">
        <v>0</v>
      </c>
      <c r="T805" s="17">
        <v>0</v>
      </c>
      <c r="U805" s="17">
        <v>0</v>
      </c>
      <c r="V805" s="17">
        <v>0</v>
      </c>
      <c r="W805" s="17">
        <v>0</v>
      </c>
      <c r="X805" s="17">
        <v>0</v>
      </c>
      <c r="Y805" s="17">
        <v>0</v>
      </c>
      <c r="Z805" s="17">
        <v>0</v>
      </c>
      <c r="AA805" s="17">
        <v>0</v>
      </c>
      <c r="AB805" s="17">
        <v>0</v>
      </c>
      <c r="AC805" s="17">
        <v>0</v>
      </c>
      <c r="AD805" s="17">
        <v>0</v>
      </c>
      <c r="AE805" s="17">
        <v>0</v>
      </c>
      <c r="AF805" s="17">
        <v>0</v>
      </c>
      <c r="AG805" s="17">
        <v>0</v>
      </c>
      <c r="AH805" s="17">
        <v>0</v>
      </c>
      <c r="AI805" s="17">
        <v>0</v>
      </c>
    </row>
    <row r="806" spans="1:41" hidden="1" outlineLevel="1" x14ac:dyDescent="0.35">
      <c r="A806" s="14" t="s">
        <v>919</v>
      </c>
      <c r="B806" s="79" t="s">
        <v>56</v>
      </c>
      <c r="C806" s="67">
        <v>0</v>
      </c>
      <c r="D806" s="16">
        <v>0</v>
      </c>
      <c r="E806" s="68"/>
      <c r="F806" s="17">
        <v>0</v>
      </c>
      <c r="G806" s="17">
        <v>0</v>
      </c>
      <c r="H806" s="17">
        <v>0</v>
      </c>
      <c r="I806" s="17">
        <v>0</v>
      </c>
      <c r="J806" s="17">
        <v>0</v>
      </c>
      <c r="K806" s="17">
        <v>0</v>
      </c>
      <c r="L806" s="17">
        <v>0</v>
      </c>
      <c r="M806" s="17">
        <v>0</v>
      </c>
      <c r="N806" s="17">
        <v>0</v>
      </c>
      <c r="O806" s="17">
        <v>0</v>
      </c>
      <c r="P806" s="17">
        <v>0</v>
      </c>
      <c r="Q806" s="17">
        <v>0</v>
      </c>
      <c r="R806" s="17">
        <v>0</v>
      </c>
      <c r="S806" s="17">
        <v>0</v>
      </c>
      <c r="T806" s="17">
        <v>0</v>
      </c>
      <c r="U806" s="17">
        <v>0</v>
      </c>
      <c r="V806" s="17">
        <v>0</v>
      </c>
      <c r="W806" s="17">
        <v>0</v>
      </c>
      <c r="X806" s="17">
        <v>0</v>
      </c>
      <c r="Y806" s="17">
        <v>0</v>
      </c>
      <c r="Z806" s="17">
        <v>0</v>
      </c>
      <c r="AA806" s="17">
        <v>0</v>
      </c>
      <c r="AB806" s="17">
        <v>0</v>
      </c>
      <c r="AC806" s="17">
        <v>0</v>
      </c>
      <c r="AD806" s="17">
        <v>0</v>
      </c>
      <c r="AE806" s="17">
        <v>0</v>
      </c>
      <c r="AF806" s="17">
        <v>0</v>
      </c>
      <c r="AG806" s="17">
        <v>0</v>
      </c>
      <c r="AH806" s="17">
        <v>0</v>
      </c>
      <c r="AI806" s="17">
        <v>0</v>
      </c>
    </row>
    <row r="807" spans="1:41" hidden="1" outlineLevel="1" x14ac:dyDescent="0.35">
      <c r="A807" s="14" t="s">
        <v>920</v>
      </c>
      <c r="B807" s="79" t="s">
        <v>57</v>
      </c>
      <c r="C807" s="67">
        <v>0</v>
      </c>
      <c r="D807" s="16">
        <v>0</v>
      </c>
      <c r="E807" s="68"/>
      <c r="F807" s="17">
        <v>0</v>
      </c>
      <c r="G807" s="17">
        <v>0</v>
      </c>
      <c r="H807" s="17">
        <v>0</v>
      </c>
      <c r="I807" s="17">
        <v>0</v>
      </c>
      <c r="J807" s="17">
        <v>0</v>
      </c>
      <c r="K807" s="17">
        <v>0</v>
      </c>
      <c r="L807" s="17">
        <v>0</v>
      </c>
      <c r="M807" s="17">
        <v>0</v>
      </c>
      <c r="N807" s="17">
        <v>0</v>
      </c>
      <c r="O807" s="17">
        <v>0</v>
      </c>
      <c r="P807" s="17">
        <v>0</v>
      </c>
      <c r="Q807" s="17">
        <v>0</v>
      </c>
      <c r="R807" s="17">
        <v>0</v>
      </c>
      <c r="S807" s="17">
        <v>0</v>
      </c>
      <c r="T807" s="17">
        <v>0</v>
      </c>
      <c r="U807" s="17">
        <v>0</v>
      </c>
      <c r="V807" s="17">
        <v>0</v>
      </c>
      <c r="W807" s="17">
        <v>0</v>
      </c>
      <c r="X807" s="17">
        <v>0</v>
      </c>
      <c r="Y807" s="17">
        <v>0</v>
      </c>
      <c r="Z807" s="17">
        <v>0</v>
      </c>
      <c r="AA807" s="17">
        <v>0</v>
      </c>
      <c r="AB807" s="17">
        <v>0</v>
      </c>
      <c r="AC807" s="17">
        <v>0</v>
      </c>
      <c r="AD807" s="17">
        <v>0</v>
      </c>
      <c r="AE807" s="17">
        <v>0</v>
      </c>
      <c r="AF807" s="17">
        <v>0</v>
      </c>
      <c r="AG807" s="17">
        <v>0</v>
      </c>
      <c r="AH807" s="17">
        <v>0</v>
      </c>
      <c r="AI807" s="17">
        <v>0</v>
      </c>
    </row>
    <row r="808" spans="1:41" hidden="1" outlineLevel="1" x14ac:dyDescent="0.35">
      <c r="A808" s="14" t="s">
        <v>921</v>
      </c>
      <c r="B808" s="79" t="s">
        <v>58</v>
      </c>
      <c r="C808" s="67">
        <v>0</v>
      </c>
      <c r="D808" s="16">
        <v>0</v>
      </c>
      <c r="E808" s="68"/>
      <c r="F808" s="17">
        <v>0</v>
      </c>
      <c r="G808" s="17">
        <v>0</v>
      </c>
      <c r="H808" s="17">
        <v>0</v>
      </c>
      <c r="I808" s="17">
        <v>0</v>
      </c>
      <c r="J808" s="17">
        <v>0</v>
      </c>
      <c r="K808" s="17">
        <v>0</v>
      </c>
      <c r="L808" s="17">
        <v>0</v>
      </c>
      <c r="M808" s="17">
        <v>0</v>
      </c>
      <c r="N808" s="17">
        <v>0</v>
      </c>
      <c r="O808" s="17">
        <v>0</v>
      </c>
      <c r="P808" s="17">
        <v>0</v>
      </c>
      <c r="Q808" s="17">
        <v>0</v>
      </c>
      <c r="R808" s="17">
        <v>0</v>
      </c>
      <c r="S808" s="17">
        <v>0</v>
      </c>
      <c r="T808" s="17">
        <v>0</v>
      </c>
      <c r="U808" s="17">
        <v>0</v>
      </c>
      <c r="V808" s="17">
        <v>0</v>
      </c>
      <c r="W808" s="17">
        <v>0</v>
      </c>
      <c r="X808" s="17">
        <v>0</v>
      </c>
      <c r="Y808" s="17">
        <v>0</v>
      </c>
      <c r="Z808" s="17">
        <v>0</v>
      </c>
      <c r="AA808" s="17">
        <v>0</v>
      </c>
      <c r="AB808" s="17">
        <v>0</v>
      </c>
      <c r="AC808" s="17">
        <v>0</v>
      </c>
      <c r="AD808" s="17">
        <v>0</v>
      </c>
      <c r="AE808" s="17">
        <v>0</v>
      </c>
      <c r="AF808" s="17">
        <v>0</v>
      </c>
      <c r="AG808" s="17">
        <v>0</v>
      </c>
      <c r="AH808" s="17">
        <v>0</v>
      </c>
      <c r="AI808" s="17">
        <v>0</v>
      </c>
    </row>
    <row r="809" spans="1:41" hidden="1" outlineLevel="1" x14ac:dyDescent="0.35">
      <c r="A809" s="14" t="s">
        <v>922</v>
      </c>
      <c r="B809" s="79" t="s">
        <v>59</v>
      </c>
      <c r="C809" s="67">
        <v>0</v>
      </c>
      <c r="D809" s="16">
        <v>0</v>
      </c>
      <c r="E809" s="68"/>
      <c r="F809" s="17">
        <v>0</v>
      </c>
      <c r="G809" s="17">
        <v>0</v>
      </c>
      <c r="H809" s="17">
        <v>0</v>
      </c>
      <c r="I809" s="17">
        <v>0</v>
      </c>
      <c r="J809" s="17">
        <v>0</v>
      </c>
      <c r="K809" s="17">
        <v>0</v>
      </c>
      <c r="L809" s="17">
        <v>0</v>
      </c>
      <c r="M809" s="17">
        <v>0</v>
      </c>
      <c r="N809" s="17">
        <v>0</v>
      </c>
      <c r="O809" s="17">
        <v>0</v>
      </c>
      <c r="P809" s="17">
        <v>0</v>
      </c>
      <c r="Q809" s="17">
        <v>0</v>
      </c>
      <c r="R809" s="17">
        <v>0</v>
      </c>
      <c r="S809" s="17">
        <v>0</v>
      </c>
      <c r="T809" s="17">
        <v>0</v>
      </c>
      <c r="U809" s="17">
        <v>0</v>
      </c>
      <c r="V809" s="17">
        <v>0</v>
      </c>
      <c r="W809" s="17">
        <v>0</v>
      </c>
      <c r="X809" s="17">
        <v>0</v>
      </c>
      <c r="Y809" s="17">
        <v>0</v>
      </c>
      <c r="Z809" s="17">
        <v>0</v>
      </c>
      <c r="AA809" s="17">
        <v>0</v>
      </c>
      <c r="AB809" s="17">
        <v>0</v>
      </c>
      <c r="AC809" s="17">
        <v>0</v>
      </c>
      <c r="AD809" s="17">
        <v>0</v>
      </c>
      <c r="AE809" s="17">
        <v>0</v>
      </c>
      <c r="AF809" s="17">
        <v>0</v>
      </c>
      <c r="AG809" s="17">
        <v>0</v>
      </c>
      <c r="AH809" s="17">
        <v>0</v>
      </c>
      <c r="AI809" s="17">
        <v>0</v>
      </c>
    </row>
    <row r="810" spans="1:41" hidden="1" outlineLevel="1" x14ac:dyDescent="0.35">
      <c r="A810" s="14" t="s">
        <v>923</v>
      </c>
      <c r="B810" s="79" t="s">
        <v>60</v>
      </c>
      <c r="C810" s="67">
        <v>0</v>
      </c>
      <c r="D810" s="16">
        <v>0</v>
      </c>
      <c r="E810" s="68"/>
      <c r="F810" s="17">
        <v>0</v>
      </c>
      <c r="G810" s="17">
        <v>0</v>
      </c>
      <c r="H810" s="17">
        <v>0</v>
      </c>
      <c r="I810" s="17">
        <v>0</v>
      </c>
      <c r="J810" s="17">
        <v>0</v>
      </c>
      <c r="K810" s="17">
        <v>0</v>
      </c>
      <c r="L810" s="17">
        <v>0</v>
      </c>
      <c r="M810" s="17">
        <v>0</v>
      </c>
      <c r="N810" s="17">
        <v>0</v>
      </c>
      <c r="O810" s="17">
        <v>0</v>
      </c>
      <c r="P810" s="17">
        <v>0</v>
      </c>
      <c r="Q810" s="17">
        <v>0</v>
      </c>
      <c r="R810" s="17">
        <v>0</v>
      </c>
      <c r="S810" s="17">
        <v>0</v>
      </c>
      <c r="T810" s="17">
        <v>0</v>
      </c>
      <c r="U810" s="17">
        <v>0</v>
      </c>
      <c r="V810" s="17">
        <v>0</v>
      </c>
      <c r="W810" s="17">
        <v>0</v>
      </c>
      <c r="X810" s="17">
        <v>0</v>
      </c>
      <c r="Y810" s="17">
        <v>0</v>
      </c>
      <c r="Z810" s="17">
        <v>0</v>
      </c>
      <c r="AA810" s="17">
        <v>0</v>
      </c>
      <c r="AB810" s="17">
        <v>0</v>
      </c>
      <c r="AC810" s="17">
        <v>0</v>
      </c>
      <c r="AD810" s="17">
        <v>0</v>
      </c>
      <c r="AE810" s="17">
        <v>0</v>
      </c>
      <c r="AF810" s="17">
        <v>0</v>
      </c>
      <c r="AG810" s="17">
        <v>0</v>
      </c>
      <c r="AH810" s="17">
        <v>0</v>
      </c>
      <c r="AI810" s="17">
        <v>0</v>
      </c>
    </row>
    <row r="811" spans="1:41" hidden="1" outlineLevel="1" x14ac:dyDescent="0.35">
      <c r="A811" s="14" t="s">
        <v>924</v>
      </c>
      <c r="B811" s="79" t="s">
        <v>61</v>
      </c>
      <c r="C811" s="67">
        <v>0</v>
      </c>
      <c r="D811" s="16">
        <v>0</v>
      </c>
      <c r="E811" s="68"/>
      <c r="F811" s="17">
        <v>0</v>
      </c>
      <c r="G811" s="17">
        <v>0</v>
      </c>
      <c r="H811" s="17">
        <v>0</v>
      </c>
      <c r="I811" s="17">
        <v>0</v>
      </c>
      <c r="J811" s="17">
        <v>0</v>
      </c>
      <c r="K811" s="17">
        <v>0</v>
      </c>
      <c r="L811" s="17">
        <v>0</v>
      </c>
      <c r="M811" s="17">
        <v>0</v>
      </c>
      <c r="N811" s="17">
        <v>0</v>
      </c>
      <c r="O811" s="17">
        <v>0</v>
      </c>
      <c r="P811" s="17">
        <v>0</v>
      </c>
      <c r="Q811" s="17">
        <v>0</v>
      </c>
      <c r="R811" s="17">
        <v>0</v>
      </c>
      <c r="S811" s="17">
        <v>0</v>
      </c>
      <c r="T811" s="17">
        <v>0</v>
      </c>
      <c r="U811" s="17">
        <v>0</v>
      </c>
      <c r="V811" s="17">
        <v>0</v>
      </c>
      <c r="W811" s="17">
        <v>0</v>
      </c>
      <c r="X811" s="17">
        <v>0</v>
      </c>
      <c r="Y811" s="17">
        <v>0</v>
      </c>
      <c r="Z811" s="17">
        <v>0</v>
      </c>
      <c r="AA811" s="17">
        <v>0</v>
      </c>
      <c r="AB811" s="17">
        <v>0</v>
      </c>
      <c r="AC811" s="17">
        <v>0</v>
      </c>
      <c r="AD811" s="17">
        <v>0</v>
      </c>
      <c r="AE811" s="17">
        <v>0</v>
      </c>
      <c r="AF811" s="17">
        <v>0</v>
      </c>
      <c r="AG811" s="17">
        <v>0</v>
      </c>
      <c r="AH811" s="17">
        <v>0</v>
      </c>
      <c r="AI811" s="17">
        <v>0</v>
      </c>
    </row>
    <row r="812" spans="1:41" customFormat="1" hidden="1" outlineLevel="1" x14ac:dyDescent="0.35">
      <c r="A812" s="14" t="s">
        <v>925</v>
      </c>
      <c r="B812" s="79" t="s">
        <v>62</v>
      </c>
      <c r="C812" s="67">
        <v>0</v>
      </c>
      <c r="D812" s="16">
        <v>0</v>
      </c>
      <c r="E812" s="68"/>
      <c r="F812" s="17">
        <v>0</v>
      </c>
      <c r="G812" s="17">
        <v>0</v>
      </c>
      <c r="H812" s="17">
        <v>0</v>
      </c>
      <c r="I812" s="17">
        <v>0</v>
      </c>
      <c r="J812" s="17">
        <v>0</v>
      </c>
      <c r="K812" s="17">
        <v>0</v>
      </c>
      <c r="L812" s="17">
        <v>0</v>
      </c>
      <c r="M812" s="17">
        <v>0</v>
      </c>
      <c r="N812" s="17">
        <v>0</v>
      </c>
      <c r="O812" s="17">
        <v>0</v>
      </c>
      <c r="P812" s="17">
        <v>0</v>
      </c>
      <c r="Q812" s="17">
        <v>0</v>
      </c>
      <c r="R812" s="17">
        <v>0</v>
      </c>
      <c r="S812" s="17">
        <v>0</v>
      </c>
      <c r="T812" s="17">
        <v>0</v>
      </c>
      <c r="U812" s="17">
        <v>0</v>
      </c>
      <c r="V812" s="17">
        <v>0</v>
      </c>
      <c r="W812" s="17">
        <v>0</v>
      </c>
      <c r="X812" s="17">
        <v>0</v>
      </c>
      <c r="Y812" s="17">
        <v>0</v>
      </c>
      <c r="Z812" s="17">
        <v>0</v>
      </c>
      <c r="AA812" s="17">
        <v>0</v>
      </c>
      <c r="AB812" s="17">
        <v>0</v>
      </c>
      <c r="AC812" s="17">
        <v>0</v>
      </c>
      <c r="AD812" s="17">
        <v>0</v>
      </c>
      <c r="AE812" s="17">
        <v>0</v>
      </c>
      <c r="AF812" s="17">
        <v>0</v>
      </c>
      <c r="AG812" s="17">
        <v>0</v>
      </c>
      <c r="AH812" s="17">
        <v>0</v>
      </c>
      <c r="AI812" s="17">
        <v>0</v>
      </c>
    </row>
    <row r="813" spans="1:41" customFormat="1" hidden="1" outlineLevel="1" x14ac:dyDescent="0.35">
      <c r="A813" s="14" t="s">
        <v>926</v>
      </c>
      <c r="B813" s="79" t="s">
        <v>63</v>
      </c>
      <c r="C813" s="67">
        <v>0</v>
      </c>
      <c r="D813" s="16">
        <v>0</v>
      </c>
      <c r="E813" s="68"/>
      <c r="F813" s="17">
        <v>0</v>
      </c>
      <c r="G813" s="17">
        <v>0</v>
      </c>
      <c r="H813" s="17">
        <v>0</v>
      </c>
      <c r="I813" s="17">
        <v>0</v>
      </c>
      <c r="J813" s="17">
        <v>0</v>
      </c>
      <c r="K813" s="17">
        <v>0</v>
      </c>
      <c r="L813" s="17">
        <v>0</v>
      </c>
      <c r="M813" s="17">
        <v>0</v>
      </c>
      <c r="N813" s="17">
        <v>0</v>
      </c>
      <c r="O813" s="17">
        <v>0</v>
      </c>
      <c r="P813" s="17">
        <v>0</v>
      </c>
      <c r="Q813" s="17">
        <v>0</v>
      </c>
      <c r="R813" s="17">
        <v>0</v>
      </c>
      <c r="S813" s="17">
        <v>0</v>
      </c>
      <c r="T813" s="17">
        <v>0</v>
      </c>
      <c r="U813" s="17">
        <v>0</v>
      </c>
      <c r="V813" s="17">
        <v>0</v>
      </c>
      <c r="W813" s="17">
        <v>0</v>
      </c>
      <c r="X813" s="17">
        <v>0</v>
      </c>
      <c r="Y813" s="17">
        <v>0</v>
      </c>
      <c r="Z813" s="17">
        <v>0</v>
      </c>
      <c r="AA813" s="17">
        <v>0</v>
      </c>
      <c r="AB813" s="17">
        <v>0</v>
      </c>
      <c r="AC813" s="17">
        <v>0</v>
      </c>
      <c r="AD813" s="17">
        <v>0</v>
      </c>
      <c r="AE813" s="17">
        <v>0</v>
      </c>
      <c r="AF813" s="17">
        <v>0</v>
      </c>
      <c r="AG813" s="17">
        <v>0</v>
      </c>
      <c r="AH813" s="17">
        <v>0</v>
      </c>
      <c r="AI813" s="17">
        <v>0</v>
      </c>
    </row>
    <row r="814" spans="1:41" customFormat="1" hidden="1" outlineLevel="1" x14ac:dyDescent="0.35">
      <c r="A814" s="14" t="s">
        <v>927</v>
      </c>
      <c r="B814" s="79" t="s">
        <v>64</v>
      </c>
      <c r="C814" s="67">
        <v>0</v>
      </c>
      <c r="D814" s="16">
        <v>0</v>
      </c>
      <c r="E814" s="68"/>
      <c r="F814" s="17">
        <v>0</v>
      </c>
      <c r="G814" s="17">
        <v>0</v>
      </c>
      <c r="H814" s="17">
        <v>0</v>
      </c>
      <c r="I814" s="17">
        <v>0</v>
      </c>
      <c r="J814" s="17">
        <v>0</v>
      </c>
      <c r="K814" s="17">
        <v>0</v>
      </c>
      <c r="L814" s="17">
        <v>0</v>
      </c>
      <c r="M814" s="17">
        <v>0</v>
      </c>
      <c r="N814" s="17">
        <v>0</v>
      </c>
      <c r="O814" s="17">
        <v>0</v>
      </c>
      <c r="P814" s="17">
        <v>0</v>
      </c>
      <c r="Q814" s="17">
        <v>0</v>
      </c>
      <c r="R814" s="17">
        <v>0</v>
      </c>
      <c r="S814" s="17">
        <v>0</v>
      </c>
      <c r="T814" s="17">
        <v>0</v>
      </c>
      <c r="U814" s="17">
        <v>0</v>
      </c>
      <c r="V814" s="17">
        <v>0</v>
      </c>
      <c r="W814" s="17">
        <v>0</v>
      </c>
      <c r="X814" s="17">
        <v>0</v>
      </c>
      <c r="Y814" s="17">
        <v>0</v>
      </c>
      <c r="Z814" s="17">
        <v>0</v>
      </c>
      <c r="AA814" s="17">
        <v>0</v>
      </c>
      <c r="AB814" s="17">
        <v>0</v>
      </c>
      <c r="AC814" s="17">
        <v>0</v>
      </c>
      <c r="AD814" s="17">
        <v>0</v>
      </c>
      <c r="AE814" s="17">
        <v>0</v>
      </c>
      <c r="AF814" s="17">
        <v>0</v>
      </c>
      <c r="AG814" s="17">
        <v>0</v>
      </c>
      <c r="AH814" s="17">
        <v>0</v>
      </c>
      <c r="AI814" s="17">
        <v>0</v>
      </c>
    </row>
    <row r="815" spans="1:41" customFormat="1" hidden="1" outlineLevel="1" x14ac:dyDescent="0.35">
      <c r="A815" s="14" t="s">
        <v>928</v>
      </c>
      <c r="B815" s="79" t="s">
        <v>65</v>
      </c>
      <c r="C815" s="67">
        <v>0</v>
      </c>
      <c r="D815" s="16">
        <v>0</v>
      </c>
      <c r="E815" s="68"/>
      <c r="F815" s="17">
        <v>0</v>
      </c>
      <c r="G815" s="17">
        <v>0</v>
      </c>
      <c r="H815" s="17">
        <v>0</v>
      </c>
      <c r="I815" s="17">
        <v>0</v>
      </c>
      <c r="J815" s="17">
        <v>0</v>
      </c>
      <c r="K815" s="17">
        <v>0</v>
      </c>
      <c r="L815" s="17">
        <v>0</v>
      </c>
      <c r="M815" s="17">
        <v>0</v>
      </c>
      <c r="N815" s="17">
        <v>0</v>
      </c>
      <c r="O815" s="17">
        <v>0</v>
      </c>
      <c r="P815" s="17">
        <v>0</v>
      </c>
      <c r="Q815" s="17">
        <v>0</v>
      </c>
      <c r="R815" s="17">
        <v>0</v>
      </c>
      <c r="S815" s="17">
        <v>0</v>
      </c>
      <c r="T815" s="17">
        <v>0</v>
      </c>
      <c r="U815" s="17">
        <v>0</v>
      </c>
      <c r="V815" s="17">
        <v>0</v>
      </c>
      <c r="W815" s="17">
        <v>0</v>
      </c>
      <c r="X815" s="17">
        <v>0</v>
      </c>
      <c r="Y815" s="17">
        <v>0</v>
      </c>
      <c r="Z815" s="17">
        <v>0</v>
      </c>
      <c r="AA815" s="17">
        <v>0</v>
      </c>
      <c r="AB815" s="17">
        <v>0</v>
      </c>
      <c r="AC815" s="17">
        <v>0</v>
      </c>
      <c r="AD815" s="17">
        <v>0</v>
      </c>
      <c r="AE815" s="17">
        <v>0</v>
      </c>
      <c r="AF815" s="17">
        <v>0</v>
      </c>
      <c r="AG815" s="17">
        <v>0</v>
      </c>
      <c r="AH815" s="17">
        <v>0</v>
      </c>
      <c r="AI815" s="17">
        <v>0</v>
      </c>
    </row>
    <row r="816" spans="1:41" customFormat="1" hidden="1" outlineLevel="1" x14ac:dyDescent="0.35">
      <c r="A816" s="14" t="s">
        <v>929</v>
      </c>
      <c r="B816" s="79" t="s">
        <v>66</v>
      </c>
      <c r="C816" s="67">
        <v>0</v>
      </c>
      <c r="D816" s="16">
        <v>0</v>
      </c>
      <c r="E816" s="68"/>
      <c r="F816" s="17">
        <v>0</v>
      </c>
      <c r="G816" s="17">
        <v>0</v>
      </c>
      <c r="H816" s="17">
        <v>0</v>
      </c>
      <c r="I816" s="17">
        <v>0</v>
      </c>
      <c r="J816" s="17">
        <v>0</v>
      </c>
      <c r="K816" s="17">
        <v>0</v>
      </c>
      <c r="L816" s="17">
        <v>0</v>
      </c>
      <c r="M816" s="17">
        <v>0</v>
      </c>
      <c r="N816" s="17">
        <v>0</v>
      </c>
      <c r="O816" s="17">
        <v>0</v>
      </c>
      <c r="P816" s="17">
        <v>0</v>
      </c>
      <c r="Q816" s="17">
        <v>0</v>
      </c>
      <c r="R816" s="17">
        <v>0</v>
      </c>
      <c r="S816" s="17">
        <v>0</v>
      </c>
      <c r="T816" s="17">
        <v>0</v>
      </c>
      <c r="U816" s="17">
        <v>0</v>
      </c>
      <c r="V816" s="17">
        <v>0</v>
      </c>
      <c r="W816" s="17">
        <v>0</v>
      </c>
      <c r="X816" s="17">
        <v>0</v>
      </c>
      <c r="Y816" s="17">
        <v>0</v>
      </c>
      <c r="Z816" s="17">
        <v>0</v>
      </c>
      <c r="AA816" s="17">
        <v>0</v>
      </c>
      <c r="AB816" s="17">
        <v>0</v>
      </c>
      <c r="AC816" s="17">
        <v>0</v>
      </c>
      <c r="AD816" s="17">
        <v>0</v>
      </c>
      <c r="AE816" s="17">
        <v>0</v>
      </c>
      <c r="AF816" s="17">
        <v>0</v>
      </c>
      <c r="AG816" s="17">
        <v>0</v>
      </c>
      <c r="AH816" s="17">
        <v>0</v>
      </c>
      <c r="AI816" s="17">
        <v>0</v>
      </c>
    </row>
    <row r="817" spans="1:41" customFormat="1" hidden="1" outlineLevel="1" x14ac:dyDescent="0.35">
      <c r="A817" s="14" t="s">
        <v>930</v>
      </c>
      <c r="B817" s="79" t="s">
        <v>67</v>
      </c>
      <c r="C817" s="67">
        <v>0</v>
      </c>
      <c r="D817" s="16">
        <v>0</v>
      </c>
      <c r="E817" s="68"/>
      <c r="F817" s="17">
        <v>0</v>
      </c>
      <c r="G817" s="17">
        <v>0</v>
      </c>
      <c r="H817" s="17">
        <v>0</v>
      </c>
      <c r="I817" s="17">
        <v>0</v>
      </c>
      <c r="J817" s="17">
        <v>0</v>
      </c>
      <c r="K817" s="17">
        <v>0</v>
      </c>
      <c r="L817" s="17">
        <v>0</v>
      </c>
      <c r="M817" s="17">
        <v>0</v>
      </c>
      <c r="N817" s="17">
        <v>0</v>
      </c>
      <c r="O817" s="17">
        <v>0</v>
      </c>
      <c r="P817" s="17">
        <v>0</v>
      </c>
      <c r="Q817" s="17">
        <v>0</v>
      </c>
      <c r="R817" s="17">
        <v>0</v>
      </c>
      <c r="S817" s="17">
        <v>0</v>
      </c>
      <c r="T817" s="17">
        <v>0</v>
      </c>
      <c r="U817" s="17">
        <v>0</v>
      </c>
      <c r="V817" s="17">
        <v>0</v>
      </c>
      <c r="W817" s="17">
        <v>0</v>
      </c>
      <c r="X817" s="17">
        <v>0</v>
      </c>
      <c r="Y817" s="17">
        <v>0</v>
      </c>
      <c r="Z817" s="17">
        <v>0</v>
      </c>
      <c r="AA817" s="17">
        <v>0</v>
      </c>
      <c r="AB817" s="17">
        <v>0</v>
      </c>
      <c r="AC817" s="17">
        <v>0</v>
      </c>
      <c r="AD817" s="17">
        <v>0</v>
      </c>
      <c r="AE817" s="17">
        <v>0</v>
      </c>
      <c r="AF817" s="17">
        <v>0</v>
      </c>
      <c r="AG817" s="17">
        <v>0</v>
      </c>
      <c r="AH817" s="17">
        <v>0</v>
      </c>
      <c r="AI817" s="17">
        <v>0</v>
      </c>
    </row>
    <row r="818" spans="1:41" customFormat="1" hidden="1" outlineLevel="1" x14ac:dyDescent="0.35">
      <c r="A818" s="14" t="s">
        <v>931</v>
      </c>
      <c r="B818" s="79" t="s">
        <v>68</v>
      </c>
      <c r="C818" s="67">
        <v>0</v>
      </c>
      <c r="D818" s="16">
        <v>0</v>
      </c>
      <c r="E818" s="68"/>
      <c r="F818" s="17">
        <v>0</v>
      </c>
      <c r="G818" s="17">
        <v>0</v>
      </c>
      <c r="H818" s="17">
        <v>0</v>
      </c>
      <c r="I818" s="17">
        <v>0</v>
      </c>
      <c r="J818" s="17">
        <v>0</v>
      </c>
      <c r="K818" s="17">
        <v>0</v>
      </c>
      <c r="L818" s="17">
        <v>0</v>
      </c>
      <c r="M818" s="17">
        <v>0</v>
      </c>
      <c r="N818" s="17">
        <v>0</v>
      </c>
      <c r="O818" s="17">
        <v>0</v>
      </c>
      <c r="P818" s="17">
        <v>0</v>
      </c>
      <c r="Q818" s="17">
        <v>0</v>
      </c>
      <c r="R818" s="17">
        <v>0</v>
      </c>
      <c r="S818" s="17">
        <v>0</v>
      </c>
      <c r="T818" s="17">
        <v>0</v>
      </c>
      <c r="U818" s="17">
        <v>0</v>
      </c>
      <c r="V818" s="17">
        <v>0</v>
      </c>
      <c r="W818" s="17">
        <v>0</v>
      </c>
      <c r="X818" s="17">
        <v>0</v>
      </c>
      <c r="Y818" s="17">
        <v>0</v>
      </c>
      <c r="Z818" s="17">
        <v>0</v>
      </c>
      <c r="AA818" s="17">
        <v>0</v>
      </c>
      <c r="AB818" s="17">
        <v>0</v>
      </c>
      <c r="AC818" s="17">
        <v>0</v>
      </c>
      <c r="AD818" s="17">
        <v>0</v>
      </c>
      <c r="AE818" s="17">
        <v>0</v>
      </c>
      <c r="AF818" s="17">
        <v>0</v>
      </c>
      <c r="AG818" s="17">
        <v>0</v>
      </c>
      <c r="AH818" s="17">
        <v>0</v>
      </c>
      <c r="AI818" s="17">
        <v>0</v>
      </c>
    </row>
    <row r="819" spans="1:41" customFormat="1" hidden="1" outlineLevel="1" x14ac:dyDescent="0.35">
      <c r="A819" s="14" t="s">
        <v>932</v>
      </c>
      <c r="B819" s="79" t="s">
        <v>69</v>
      </c>
      <c r="C819" s="67">
        <v>0</v>
      </c>
      <c r="D819" s="16">
        <v>0</v>
      </c>
      <c r="E819" s="68"/>
      <c r="F819" s="17">
        <v>0</v>
      </c>
      <c r="G819" s="17">
        <v>0</v>
      </c>
      <c r="H819" s="17">
        <v>0</v>
      </c>
      <c r="I819" s="17">
        <v>0</v>
      </c>
      <c r="J819" s="17">
        <v>0</v>
      </c>
      <c r="K819" s="17">
        <v>0</v>
      </c>
      <c r="L819" s="17">
        <v>0</v>
      </c>
      <c r="M819" s="17">
        <v>0</v>
      </c>
      <c r="N819" s="17">
        <v>0</v>
      </c>
      <c r="O819" s="17">
        <v>0</v>
      </c>
      <c r="P819" s="17">
        <v>0</v>
      </c>
      <c r="Q819" s="17">
        <v>0</v>
      </c>
      <c r="R819" s="17">
        <v>0</v>
      </c>
      <c r="S819" s="17">
        <v>0</v>
      </c>
      <c r="T819" s="17">
        <v>0</v>
      </c>
      <c r="U819" s="17">
        <v>0</v>
      </c>
      <c r="V819" s="17">
        <v>0</v>
      </c>
      <c r="W819" s="17">
        <v>0</v>
      </c>
      <c r="X819" s="17">
        <v>0</v>
      </c>
      <c r="Y819" s="17">
        <v>0</v>
      </c>
      <c r="Z819" s="17">
        <v>0</v>
      </c>
      <c r="AA819" s="17">
        <v>0</v>
      </c>
      <c r="AB819" s="17">
        <v>0</v>
      </c>
      <c r="AC819" s="17">
        <v>0</v>
      </c>
      <c r="AD819" s="17">
        <v>0</v>
      </c>
      <c r="AE819" s="17">
        <v>0</v>
      </c>
      <c r="AF819" s="17">
        <v>0</v>
      </c>
      <c r="AG819" s="17">
        <v>0</v>
      </c>
      <c r="AH819" s="17">
        <v>0</v>
      </c>
      <c r="AI819" s="17">
        <v>0</v>
      </c>
    </row>
    <row r="820" spans="1:41" customFormat="1" hidden="1" outlineLevel="1" x14ac:dyDescent="0.35">
      <c r="A820" s="14" t="s">
        <v>933</v>
      </c>
      <c r="B820" s="79" t="s">
        <v>70</v>
      </c>
      <c r="C820" s="67">
        <v>0</v>
      </c>
      <c r="D820" s="16">
        <v>0</v>
      </c>
      <c r="E820" s="68"/>
      <c r="F820" s="17">
        <v>0</v>
      </c>
      <c r="G820" s="17">
        <v>0</v>
      </c>
      <c r="H820" s="17">
        <v>0</v>
      </c>
      <c r="I820" s="17">
        <v>0</v>
      </c>
      <c r="J820" s="17">
        <v>0</v>
      </c>
      <c r="K820" s="17">
        <v>0</v>
      </c>
      <c r="L820" s="17">
        <v>0</v>
      </c>
      <c r="M820" s="17">
        <v>0</v>
      </c>
      <c r="N820" s="17">
        <v>0</v>
      </c>
      <c r="O820" s="17">
        <v>0</v>
      </c>
      <c r="P820" s="17">
        <v>0</v>
      </c>
      <c r="Q820" s="17">
        <v>0</v>
      </c>
      <c r="R820" s="17">
        <v>0</v>
      </c>
      <c r="S820" s="17">
        <v>0</v>
      </c>
      <c r="T820" s="17">
        <v>0</v>
      </c>
      <c r="U820" s="17">
        <v>0</v>
      </c>
      <c r="V820" s="17">
        <v>0</v>
      </c>
      <c r="W820" s="17">
        <v>0</v>
      </c>
      <c r="X820" s="17">
        <v>0</v>
      </c>
      <c r="Y820" s="17">
        <v>0</v>
      </c>
      <c r="Z820" s="17">
        <v>0</v>
      </c>
      <c r="AA820" s="17">
        <v>0</v>
      </c>
      <c r="AB820" s="17">
        <v>0</v>
      </c>
      <c r="AC820" s="17">
        <v>0</v>
      </c>
      <c r="AD820" s="17">
        <v>0</v>
      </c>
      <c r="AE820" s="17">
        <v>0</v>
      </c>
      <c r="AF820" s="17">
        <v>0</v>
      </c>
      <c r="AG820" s="17">
        <v>0</v>
      </c>
      <c r="AH820" s="17">
        <v>0</v>
      </c>
      <c r="AI820" s="17">
        <v>0</v>
      </c>
    </row>
    <row r="821" spans="1:41" customFormat="1" hidden="1" outlineLevel="1" x14ac:dyDescent="0.35">
      <c r="A821" s="14" t="s">
        <v>934</v>
      </c>
      <c r="B821" s="79" t="s">
        <v>71</v>
      </c>
      <c r="C821" s="67">
        <v>0</v>
      </c>
      <c r="D821" s="16">
        <v>0</v>
      </c>
      <c r="E821" s="68"/>
      <c r="F821" s="17">
        <v>0</v>
      </c>
      <c r="G821" s="17">
        <v>0</v>
      </c>
      <c r="H821" s="17">
        <v>0</v>
      </c>
      <c r="I821" s="17">
        <v>0</v>
      </c>
      <c r="J821" s="17">
        <v>0</v>
      </c>
      <c r="K821" s="17">
        <v>0</v>
      </c>
      <c r="L821" s="17">
        <v>0</v>
      </c>
      <c r="M821" s="17">
        <v>0</v>
      </c>
      <c r="N821" s="17">
        <v>0</v>
      </c>
      <c r="O821" s="17">
        <v>0</v>
      </c>
      <c r="P821" s="17">
        <v>0</v>
      </c>
      <c r="Q821" s="17">
        <v>0</v>
      </c>
      <c r="R821" s="17">
        <v>0</v>
      </c>
      <c r="S821" s="17">
        <v>0</v>
      </c>
      <c r="T821" s="17">
        <v>0</v>
      </c>
      <c r="U821" s="17">
        <v>0</v>
      </c>
      <c r="V821" s="17">
        <v>0</v>
      </c>
      <c r="W821" s="17">
        <v>0</v>
      </c>
      <c r="X821" s="17">
        <v>0</v>
      </c>
      <c r="Y821" s="17">
        <v>0</v>
      </c>
      <c r="Z821" s="17">
        <v>0</v>
      </c>
      <c r="AA821" s="17">
        <v>0</v>
      </c>
      <c r="AB821" s="17">
        <v>0</v>
      </c>
      <c r="AC821" s="17">
        <v>0</v>
      </c>
      <c r="AD821" s="17">
        <v>0</v>
      </c>
      <c r="AE821" s="17">
        <v>0</v>
      </c>
      <c r="AF821" s="17">
        <v>0</v>
      </c>
      <c r="AG821" s="17">
        <v>0</v>
      </c>
      <c r="AH821" s="17">
        <v>0</v>
      </c>
      <c r="AI821" s="17">
        <v>0</v>
      </c>
    </row>
    <row r="822" spans="1:41" customFormat="1" hidden="1" outlineLevel="1" x14ac:dyDescent="0.35">
      <c r="A822" s="14" t="s">
        <v>935</v>
      </c>
      <c r="B822" s="79" t="s">
        <v>72</v>
      </c>
      <c r="C822" s="67">
        <v>0</v>
      </c>
      <c r="D822" s="16">
        <v>0</v>
      </c>
      <c r="E822" s="68"/>
      <c r="F822" s="17">
        <v>0</v>
      </c>
      <c r="G822" s="17">
        <v>0</v>
      </c>
      <c r="H822" s="17">
        <v>0</v>
      </c>
      <c r="I822" s="17">
        <v>0</v>
      </c>
      <c r="J822" s="17">
        <v>0</v>
      </c>
      <c r="K822" s="17">
        <v>0</v>
      </c>
      <c r="L822" s="17">
        <v>0</v>
      </c>
      <c r="M822" s="17">
        <v>0</v>
      </c>
      <c r="N822" s="17">
        <v>0</v>
      </c>
      <c r="O822" s="17">
        <v>0</v>
      </c>
      <c r="P822" s="17">
        <v>0</v>
      </c>
      <c r="Q822" s="17">
        <v>0</v>
      </c>
      <c r="R822" s="17">
        <v>0</v>
      </c>
      <c r="S822" s="17">
        <v>0</v>
      </c>
      <c r="T822" s="17">
        <v>0</v>
      </c>
      <c r="U822" s="17">
        <v>0</v>
      </c>
      <c r="V822" s="17">
        <v>0</v>
      </c>
      <c r="W822" s="17">
        <v>0</v>
      </c>
      <c r="X822" s="17">
        <v>0</v>
      </c>
      <c r="Y822" s="17">
        <v>0</v>
      </c>
      <c r="Z822" s="17">
        <v>0</v>
      </c>
      <c r="AA822" s="17">
        <v>0</v>
      </c>
      <c r="AB822" s="17">
        <v>0</v>
      </c>
      <c r="AC822" s="17">
        <v>0</v>
      </c>
      <c r="AD822" s="17">
        <v>0</v>
      </c>
      <c r="AE822" s="17">
        <v>0</v>
      </c>
      <c r="AF822" s="17">
        <v>0</v>
      </c>
      <c r="AG822" s="17">
        <v>0</v>
      </c>
      <c r="AH822" s="17">
        <v>0</v>
      </c>
      <c r="AI822" s="17">
        <v>0</v>
      </c>
    </row>
    <row r="823" spans="1:41" customFormat="1" hidden="1" outlineLevel="1" x14ac:dyDescent="0.35">
      <c r="A823" s="14" t="s">
        <v>936</v>
      </c>
      <c r="B823" s="79" t="s">
        <v>73</v>
      </c>
      <c r="C823" s="67">
        <v>0</v>
      </c>
      <c r="D823" s="16">
        <v>0</v>
      </c>
      <c r="E823" s="68"/>
      <c r="F823" s="17">
        <v>0</v>
      </c>
      <c r="G823" s="17">
        <v>0</v>
      </c>
      <c r="H823" s="17">
        <v>0</v>
      </c>
      <c r="I823" s="17">
        <v>0</v>
      </c>
      <c r="J823" s="17">
        <v>0</v>
      </c>
      <c r="K823" s="17">
        <v>0</v>
      </c>
      <c r="L823" s="17">
        <v>0</v>
      </c>
      <c r="M823" s="17">
        <v>0</v>
      </c>
      <c r="N823" s="17">
        <v>0</v>
      </c>
      <c r="O823" s="17">
        <v>0</v>
      </c>
      <c r="P823" s="17">
        <v>0</v>
      </c>
      <c r="Q823" s="17">
        <v>0</v>
      </c>
      <c r="R823" s="17">
        <v>0</v>
      </c>
      <c r="S823" s="17">
        <v>0</v>
      </c>
      <c r="T823" s="17">
        <v>0</v>
      </c>
      <c r="U823" s="17">
        <v>0</v>
      </c>
      <c r="V823" s="17">
        <v>0</v>
      </c>
      <c r="W823" s="17">
        <v>0</v>
      </c>
      <c r="X823" s="17">
        <v>0</v>
      </c>
      <c r="Y823" s="17">
        <v>0</v>
      </c>
      <c r="Z823" s="17">
        <v>0</v>
      </c>
      <c r="AA823" s="17">
        <v>0</v>
      </c>
      <c r="AB823" s="17">
        <v>0</v>
      </c>
      <c r="AC823" s="17">
        <v>0</v>
      </c>
      <c r="AD823" s="17">
        <v>0</v>
      </c>
      <c r="AE823" s="17">
        <v>0</v>
      </c>
      <c r="AF823" s="17">
        <v>0</v>
      </c>
      <c r="AG823" s="17">
        <v>0</v>
      </c>
      <c r="AH823" s="17">
        <v>0</v>
      </c>
      <c r="AI823" s="17">
        <v>0</v>
      </c>
    </row>
    <row r="824" spans="1:41" customFormat="1" hidden="1" outlineLevel="1" x14ac:dyDescent="0.35">
      <c r="A824" s="14" t="s">
        <v>937</v>
      </c>
      <c r="B824" s="79" t="s">
        <v>74</v>
      </c>
      <c r="C824" s="67">
        <v>0</v>
      </c>
      <c r="D824" s="16">
        <v>0</v>
      </c>
      <c r="E824" s="68"/>
      <c r="F824" s="17">
        <v>0</v>
      </c>
      <c r="G824" s="17">
        <v>0</v>
      </c>
      <c r="H824" s="17">
        <v>0</v>
      </c>
      <c r="I824" s="17">
        <v>0</v>
      </c>
      <c r="J824" s="17">
        <v>0</v>
      </c>
      <c r="K824" s="17">
        <v>0</v>
      </c>
      <c r="L824" s="17">
        <v>0</v>
      </c>
      <c r="M824" s="17">
        <v>0</v>
      </c>
      <c r="N824" s="17">
        <v>0</v>
      </c>
      <c r="O824" s="17">
        <v>0</v>
      </c>
      <c r="P824" s="17">
        <v>0</v>
      </c>
      <c r="Q824" s="17">
        <v>0</v>
      </c>
      <c r="R824" s="17">
        <v>0</v>
      </c>
      <c r="S824" s="17">
        <v>0</v>
      </c>
      <c r="T824" s="17">
        <v>0</v>
      </c>
      <c r="U824" s="17">
        <v>0</v>
      </c>
      <c r="V824" s="17">
        <v>0</v>
      </c>
      <c r="W824" s="17">
        <v>0</v>
      </c>
      <c r="X824" s="17">
        <v>0</v>
      </c>
      <c r="Y824" s="17">
        <v>0</v>
      </c>
      <c r="Z824" s="17">
        <v>0</v>
      </c>
      <c r="AA824" s="17">
        <v>0</v>
      </c>
      <c r="AB824" s="17">
        <v>0</v>
      </c>
      <c r="AC824" s="17">
        <v>0</v>
      </c>
      <c r="AD824" s="17">
        <v>0</v>
      </c>
      <c r="AE824" s="17">
        <v>0</v>
      </c>
      <c r="AF824" s="17">
        <v>0</v>
      </c>
      <c r="AG824" s="17">
        <v>0</v>
      </c>
      <c r="AH824" s="17">
        <v>0</v>
      </c>
      <c r="AI824" s="17">
        <v>0</v>
      </c>
    </row>
    <row r="825" spans="1:41" customFormat="1" hidden="1" outlineLevel="1" x14ac:dyDescent="0.35">
      <c r="A825" s="14" t="s">
        <v>938</v>
      </c>
      <c r="B825" s="79" t="s">
        <v>75</v>
      </c>
      <c r="C825" s="67">
        <v>0</v>
      </c>
      <c r="D825" s="16">
        <v>0</v>
      </c>
      <c r="E825" s="68"/>
      <c r="F825" s="17">
        <v>0</v>
      </c>
      <c r="G825" s="17">
        <v>0</v>
      </c>
      <c r="H825" s="17">
        <v>0</v>
      </c>
      <c r="I825" s="17">
        <v>0</v>
      </c>
      <c r="J825" s="17">
        <v>0</v>
      </c>
      <c r="K825" s="17">
        <v>0</v>
      </c>
      <c r="L825" s="17">
        <v>0</v>
      </c>
      <c r="M825" s="17">
        <v>0</v>
      </c>
      <c r="N825" s="17">
        <v>0</v>
      </c>
      <c r="O825" s="17">
        <v>0</v>
      </c>
      <c r="P825" s="17">
        <v>0</v>
      </c>
      <c r="Q825" s="17">
        <v>0</v>
      </c>
      <c r="R825" s="17">
        <v>0</v>
      </c>
      <c r="S825" s="17">
        <v>0</v>
      </c>
      <c r="T825" s="17">
        <v>0</v>
      </c>
      <c r="U825" s="17">
        <v>0</v>
      </c>
      <c r="V825" s="17">
        <v>0</v>
      </c>
      <c r="W825" s="17">
        <v>0</v>
      </c>
      <c r="X825" s="17">
        <v>0</v>
      </c>
      <c r="Y825" s="17">
        <v>0</v>
      </c>
      <c r="Z825" s="17">
        <v>0</v>
      </c>
      <c r="AA825" s="17">
        <v>0</v>
      </c>
      <c r="AB825" s="17">
        <v>0</v>
      </c>
      <c r="AC825" s="17">
        <v>0</v>
      </c>
      <c r="AD825" s="17">
        <v>0</v>
      </c>
      <c r="AE825" s="17">
        <v>0</v>
      </c>
      <c r="AF825" s="17">
        <v>0</v>
      </c>
      <c r="AG825" s="17">
        <v>0</v>
      </c>
      <c r="AH825" s="17">
        <v>0</v>
      </c>
      <c r="AI825" s="17">
        <v>0</v>
      </c>
    </row>
    <row r="826" spans="1:41" customFormat="1" hidden="1" outlineLevel="1" x14ac:dyDescent="0.35">
      <c r="A826" s="14" t="s">
        <v>939</v>
      </c>
      <c r="B826" s="79" t="s">
        <v>76</v>
      </c>
      <c r="C826" s="67">
        <v>0</v>
      </c>
      <c r="D826" s="16">
        <v>0</v>
      </c>
      <c r="E826" s="68"/>
      <c r="F826" s="17">
        <v>0</v>
      </c>
      <c r="G826" s="17">
        <v>0</v>
      </c>
      <c r="H826" s="17">
        <v>0</v>
      </c>
      <c r="I826" s="17">
        <v>0</v>
      </c>
      <c r="J826" s="17">
        <v>0</v>
      </c>
      <c r="K826" s="17">
        <v>0</v>
      </c>
      <c r="L826" s="17">
        <v>0</v>
      </c>
      <c r="M826" s="17">
        <v>0</v>
      </c>
      <c r="N826" s="17">
        <v>0</v>
      </c>
      <c r="O826" s="17">
        <v>0</v>
      </c>
      <c r="P826" s="17">
        <v>0</v>
      </c>
      <c r="Q826" s="17">
        <v>0</v>
      </c>
      <c r="R826" s="17">
        <v>0</v>
      </c>
      <c r="S826" s="17">
        <v>0</v>
      </c>
      <c r="T826" s="17">
        <v>0</v>
      </c>
      <c r="U826" s="17">
        <v>0</v>
      </c>
      <c r="V826" s="17">
        <v>0</v>
      </c>
      <c r="W826" s="17">
        <v>0</v>
      </c>
      <c r="X826" s="17">
        <v>0</v>
      </c>
      <c r="Y826" s="17">
        <v>0</v>
      </c>
      <c r="Z826" s="17">
        <v>0</v>
      </c>
      <c r="AA826" s="17">
        <v>0</v>
      </c>
      <c r="AB826" s="17">
        <v>0</v>
      </c>
      <c r="AC826" s="17">
        <v>0</v>
      </c>
      <c r="AD826" s="17">
        <v>0</v>
      </c>
      <c r="AE826" s="17">
        <v>0</v>
      </c>
      <c r="AF826" s="17">
        <v>0</v>
      </c>
      <c r="AG826" s="17">
        <v>0</v>
      </c>
      <c r="AH826" s="17">
        <v>0</v>
      </c>
      <c r="AI826" s="17">
        <v>0</v>
      </c>
    </row>
    <row r="827" spans="1:41" customFormat="1" hidden="1" outlineLevel="1" x14ac:dyDescent="0.35">
      <c r="A827" s="14" t="s">
        <v>940</v>
      </c>
      <c r="B827" s="79" t="s">
        <v>77</v>
      </c>
      <c r="C827" s="67">
        <v>0</v>
      </c>
      <c r="D827" s="16">
        <v>0</v>
      </c>
      <c r="E827" s="68"/>
      <c r="F827" s="17">
        <v>0</v>
      </c>
      <c r="G827" s="17">
        <v>0</v>
      </c>
      <c r="H827" s="17">
        <v>0</v>
      </c>
      <c r="I827" s="17">
        <v>0</v>
      </c>
      <c r="J827" s="17">
        <v>0</v>
      </c>
      <c r="K827" s="17">
        <v>0</v>
      </c>
      <c r="L827" s="17">
        <v>0</v>
      </c>
      <c r="M827" s="17">
        <v>0</v>
      </c>
      <c r="N827" s="17">
        <v>0</v>
      </c>
      <c r="O827" s="17">
        <v>0</v>
      </c>
      <c r="P827" s="17">
        <v>0</v>
      </c>
      <c r="Q827" s="17">
        <v>0</v>
      </c>
      <c r="R827" s="17">
        <v>0</v>
      </c>
      <c r="S827" s="17">
        <v>0</v>
      </c>
      <c r="T827" s="17">
        <v>0</v>
      </c>
      <c r="U827" s="17">
        <v>0</v>
      </c>
      <c r="V827" s="17">
        <v>0</v>
      </c>
      <c r="W827" s="17">
        <v>0</v>
      </c>
      <c r="X827" s="17">
        <v>0</v>
      </c>
      <c r="Y827" s="17">
        <v>0</v>
      </c>
      <c r="Z827" s="17">
        <v>0</v>
      </c>
      <c r="AA827" s="17">
        <v>0</v>
      </c>
      <c r="AB827" s="17">
        <v>0</v>
      </c>
      <c r="AC827" s="17">
        <v>0</v>
      </c>
      <c r="AD827" s="17">
        <v>0</v>
      </c>
      <c r="AE827" s="17">
        <v>0</v>
      </c>
      <c r="AF827" s="17">
        <v>0</v>
      </c>
      <c r="AG827" s="17">
        <v>0</v>
      </c>
      <c r="AH827" s="17">
        <v>0</v>
      </c>
      <c r="AI827" s="17">
        <v>0</v>
      </c>
    </row>
    <row r="828" spans="1:41" hidden="1" outlineLevel="1" x14ac:dyDescent="0.35">
      <c r="A828" s="14" t="s">
        <v>941</v>
      </c>
      <c r="B828" s="79" t="s">
        <v>78</v>
      </c>
      <c r="C828" s="67">
        <v>0</v>
      </c>
      <c r="D828" s="16">
        <v>0</v>
      </c>
      <c r="E828" s="68"/>
      <c r="F828" s="17">
        <v>0</v>
      </c>
      <c r="G828" s="17">
        <v>0</v>
      </c>
      <c r="H828" s="17">
        <v>0</v>
      </c>
      <c r="I828" s="17">
        <v>0</v>
      </c>
      <c r="J828" s="17">
        <v>0</v>
      </c>
      <c r="K828" s="17">
        <v>0</v>
      </c>
      <c r="L828" s="17">
        <v>0</v>
      </c>
      <c r="M828" s="17">
        <v>0</v>
      </c>
      <c r="N828" s="17">
        <v>0</v>
      </c>
      <c r="O828" s="17">
        <v>0</v>
      </c>
      <c r="P828" s="17">
        <v>0</v>
      </c>
      <c r="Q828" s="17">
        <v>0</v>
      </c>
      <c r="R828" s="17">
        <v>0</v>
      </c>
      <c r="S828" s="17">
        <v>0</v>
      </c>
      <c r="T828" s="17">
        <v>0</v>
      </c>
      <c r="U828" s="17">
        <v>0</v>
      </c>
      <c r="V828" s="17">
        <v>0</v>
      </c>
      <c r="W828" s="17">
        <v>0</v>
      </c>
      <c r="X828" s="17">
        <v>0</v>
      </c>
      <c r="Y828" s="17">
        <v>0</v>
      </c>
      <c r="Z828" s="17">
        <v>0</v>
      </c>
      <c r="AA828" s="17">
        <v>0</v>
      </c>
      <c r="AB828" s="17">
        <v>0</v>
      </c>
      <c r="AC828" s="17">
        <v>0</v>
      </c>
      <c r="AD828" s="17">
        <v>0</v>
      </c>
      <c r="AE828" s="17">
        <v>0</v>
      </c>
      <c r="AF828" s="17">
        <v>0</v>
      </c>
      <c r="AG828" s="17">
        <v>0</v>
      </c>
      <c r="AH828" s="17">
        <v>0</v>
      </c>
      <c r="AI828" s="17">
        <v>0</v>
      </c>
    </row>
    <row r="829" spans="1:41" hidden="1" outlineLevel="1" x14ac:dyDescent="0.35">
      <c r="A829" s="14" t="s">
        <v>942</v>
      </c>
      <c r="B829" s="79" t="s">
        <v>79</v>
      </c>
      <c r="C829" s="67">
        <v>7642</v>
      </c>
      <c r="D829" s="16">
        <v>30023284.726470012</v>
      </c>
      <c r="E829" s="68"/>
      <c r="F829" s="17">
        <v>0</v>
      </c>
      <c r="G829" s="17">
        <v>0</v>
      </c>
      <c r="H829" s="17">
        <v>0</v>
      </c>
      <c r="I829" s="17">
        <v>0</v>
      </c>
      <c r="J829" s="17">
        <v>0</v>
      </c>
      <c r="K829" s="17">
        <v>0</v>
      </c>
      <c r="L829" s="17">
        <v>0</v>
      </c>
      <c r="M829" s="17">
        <v>30023284.726470012</v>
      </c>
      <c r="N829" s="17">
        <v>0</v>
      </c>
      <c r="O829" s="17">
        <v>0</v>
      </c>
      <c r="P829" s="17">
        <v>0</v>
      </c>
      <c r="Q829" s="17">
        <v>0</v>
      </c>
      <c r="R829" s="17">
        <v>0</v>
      </c>
      <c r="S829" s="17">
        <v>0</v>
      </c>
      <c r="T829" s="17">
        <v>0</v>
      </c>
      <c r="U829" s="17">
        <v>0</v>
      </c>
      <c r="V829" s="17">
        <v>0</v>
      </c>
      <c r="W829" s="17">
        <v>0</v>
      </c>
      <c r="X829" s="17">
        <v>0</v>
      </c>
      <c r="Y829" s="17">
        <v>0</v>
      </c>
      <c r="Z829" s="17">
        <v>0</v>
      </c>
      <c r="AA829" s="17">
        <v>0</v>
      </c>
      <c r="AB829" s="17">
        <v>0</v>
      </c>
      <c r="AC829" s="17">
        <v>0</v>
      </c>
      <c r="AD829" s="17">
        <v>0</v>
      </c>
      <c r="AE829" s="17">
        <v>0</v>
      </c>
      <c r="AF829" s="17">
        <v>0</v>
      </c>
      <c r="AG829" s="17">
        <v>0</v>
      </c>
      <c r="AH829" s="17">
        <v>0</v>
      </c>
      <c r="AI829" s="17">
        <v>0</v>
      </c>
    </row>
    <row r="830" spans="1:41" hidden="1" outlineLevel="1" x14ac:dyDescent="0.35">
      <c r="A830" s="14" t="s">
        <v>943</v>
      </c>
      <c r="B830" s="79" t="s">
        <v>80</v>
      </c>
      <c r="C830" s="67">
        <v>0</v>
      </c>
      <c r="D830" s="16">
        <v>0</v>
      </c>
      <c r="E830" s="68"/>
      <c r="F830" s="17">
        <v>0</v>
      </c>
      <c r="G830" s="17">
        <v>0</v>
      </c>
      <c r="H830" s="17">
        <v>0</v>
      </c>
      <c r="I830" s="17">
        <v>0</v>
      </c>
      <c r="J830" s="17">
        <v>0</v>
      </c>
      <c r="K830" s="17">
        <v>0</v>
      </c>
      <c r="L830" s="17">
        <v>0</v>
      </c>
      <c r="M830" s="17">
        <v>0</v>
      </c>
      <c r="N830" s="17">
        <v>0</v>
      </c>
      <c r="O830" s="17">
        <v>0</v>
      </c>
      <c r="P830" s="17">
        <v>0</v>
      </c>
      <c r="Q830" s="17">
        <v>0</v>
      </c>
      <c r="R830" s="17">
        <v>0</v>
      </c>
      <c r="S830" s="17">
        <v>0</v>
      </c>
      <c r="T830" s="17">
        <v>0</v>
      </c>
      <c r="U830" s="17">
        <v>0</v>
      </c>
      <c r="V830" s="17">
        <v>0</v>
      </c>
      <c r="W830" s="17">
        <v>0</v>
      </c>
      <c r="X830" s="17">
        <v>0</v>
      </c>
      <c r="Y830" s="17">
        <v>0</v>
      </c>
      <c r="Z830" s="17">
        <v>0</v>
      </c>
      <c r="AA830" s="17">
        <v>0</v>
      </c>
      <c r="AB830" s="17">
        <v>0</v>
      </c>
      <c r="AC830" s="17">
        <v>0</v>
      </c>
      <c r="AD830" s="17">
        <v>0</v>
      </c>
      <c r="AE830" s="17">
        <v>0</v>
      </c>
      <c r="AF830" s="17">
        <v>0</v>
      </c>
      <c r="AG830" s="17">
        <v>0</v>
      </c>
      <c r="AH830" s="17">
        <v>0</v>
      </c>
      <c r="AI830" s="17">
        <v>0</v>
      </c>
    </row>
    <row r="831" spans="1:41" hidden="1" outlineLevel="1" x14ac:dyDescent="0.35">
      <c r="A831" s="14" t="s">
        <v>944</v>
      </c>
      <c r="B831" s="79" t="s">
        <v>81</v>
      </c>
      <c r="C831" s="67">
        <v>0</v>
      </c>
      <c r="D831" s="16">
        <v>0</v>
      </c>
      <c r="E831" s="68"/>
      <c r="F831" s="17">
        <v>0</v>
      </c>
      <c r="G831" s="17">
        <v>0</v>
      </c>
      <c r="H831" s="17">
        <v>0</v>
      </c>
      <c r="I831" s="17">
        <v>0</v>
      </c>
      <c r="J831" s="17">
        <v>0</v>
      </c>
      <c r="K831" s="17">
        <v>0</v>
      </c>
      <c r="L831" s="17">
        <v>0</v>
      </c>
      <c r="M831" s="17">
        <v>0</v>
      </c>
      <c r="N831" s="17">
        <v>0</v>
      </c>
      <c r="O831" s="17">
        <v>0</v>
      </c>
      <c r="P831" s="17">
        <v>0</v>
      </c>
      <c r="Q831" s="17">
        <v>0</v>
      </c>
      <c r="R831" s="17">
        <v>0</v>
      </c>
      <c r="S831" s="17">
        <v>0</v>
      </c>
      <c r="T831" s="17">
        <v>0</v>
      </c>
      <c r="U831" s="17">
        <v>0</v>
      </c>
      <c r="V831" s="17">
        <v>0</v>
      </c>
      <c r="W831" s="17">
        <v>0</v>
      </c>
      <c r="X831" s="17">
        <v>0</v>
      </c>
      <c r="Y831" s="17">
        <v>0</v>
      </c>
      <c r="Z831" s="17">
        <v>0</v>
      </c>
      <c r="AA831" s="17">
        <v>0</v>
      </c>
      <c r="AB831" s="17">
        <v>0</v>
      </c>
      <c r="AC831" s="17">
        <v>0</v>
      </c>
      <c r="AD831" s="17">
        <v>0</v>
      </c>
      <c r="AE831" s="17">
        <v>0</v>
      </c>
      <c r="AF831" s="17">
        <v>0</v>
      </c>
      <c r="AG831" s="17">
        <v>0</v>
      </c>
      <c r="AH831" s="17">
        <v>0</v>
      </c>
      <c r="AI831" s="17">
        <v>0</v>
      </c>
    </row>
    <row r="832" spans="1:41" s="47" customFormat="1" collapsed="1" x14ac:dyDescent="0.35">
      <c r="A832" s="21" t="s">
        <v>158</v>
      </c>
      <c r="B832" s="22" t="s">
        <v>49</v>
      </c>
      <c r="C832" s="81">
        <v>1</v>
      </c>
      <c r="D832" s="82">
        <v>5963825.6694756653</v>
      </c>
      <c r="E832" s="83"/>
      <c r="F832" s="82">
        <v>0</v>
      </c>
      <c r="G832" s="82">
        <v>0</v>
      </c>
      <c r="H832" s="82">
        <v>0</v>
      </c>
      <c r="I832" s="82">
        <v>5963825.6694756653</v>
      </c>
      <c r="J832" s="82">
        <v>0</v>
      </c>
      <c r="K832" s="82">
        <v>0</v>
      </c>
      <c r="L832" s="82">
        <v>0</v>
      </c>
      <c r="M832" s="82">
        <v>0</v>
      </c>
      <c r="N832" s="82">
        <v>0</v>
      </c>
      <c r="O832" s="82">
        <v>0</v>
      </c>
      <c r="P832" s="82">
        <v>0</v>
      </c>
      <c r="Q832" s="82">
        <v>0</v>
      </c>
      <c r="R832" s="82">
        <v>0</v>
      </c>
      <c r="S832" s="82">
        <v>0</v>
      </c>
      <c r="T832" s="82">
        <v>0</v>
      </c>
      <c r="U832" s="82">
        <v>0</v>
      </c>
      <c r="V832" s="82">
        <v>0</v>
      </c>
      <c r="W832" s="82">
        <v>0</v>
      </c>
      <c r="X832" s="82">
        <v>0</v>
      </c>
      <c r="Y832" s="82">
        <v>0</v>
      </c>
      <c r="Z832" s="82">
        <v>0</v>
      </c>
      <c r="AA832" s="82">
        <v>0</v>
      </c>
      <c r="AB832" s="82">
        <v>0</v>
      </c>
      <c r="AC832" s="82">
        <v>0</v>
      </c>
      <c r="AD832" s="82">
        <v>0</v>
      </c>
      <c r="AE832" s="82">
        <v>0</v>
      </c>
      <c r="AF832" s="82">
        <v>0</v>
      </c>
      <c r="AG832" s="82">
        <v>0</v>
      </c>
      <c r="AH832" s="82">
        <v>0</v>
      </c>
      <c r="AI832" s="82">
        <v>0</v>
      </c>
      <c r="AJ832"/>
      <c r="AK832"/>
      <c r="AL832"/>
      <c r="AM832"/>
      <c r="AN832"/>
      <c r="AO832"/>
    </row>
    <row r="833" spans="1:41" s="42" customFormat="1" ht="15" hidden="1" customHeight="1" outlineLevel="1" collapsed="1" x14ac:dyDescent="0.35">
      <c r="A833" s="38" t="s">
        <v>945</v>
      </c>
      <c r="B833" s="39" t="s">
        <v>133</v>
      </c>
      <c r="C833" s="84">
        <v>1</v>
      </c>
      <c r="D833" s="85">
        <v>5963825.6694756653</v>
      </c>
      <c r="E833" s="86"/>
      <c r="F833" s="85">
        <v>0</v>
      </c>
      <c r="G833" s="85">
        <v>0</v>
      </c>
      <c r="H833" s="85">
        <v>0</v>
      </c>
      <c r="I833" s="85">
        <v>5963825.6694756653</v>
      </c>
      <c r="J833" s="85">
        <v>0</v>
      </c>
      <c r="K833" s="85">
        <v>0</v>
      </c>
      <c r="L833" s="85">
        <v>0</v>
      </c>
      <c r="M833" s="85">
        <v>0</v>
      </c>
      <c r="N833" s="85">
        <v>0</v>
      </c>
      <c r="O833" s="85">
        <v>0</v>
      </c>
      <c r="P833" s="85">
        <v>0</v>
      </c>
      <c r="Q833" s="85">
        <v>0</v>
      </c>
      <c r="R833" s="85">
        <v>0</v>
      </c>
      <c r="S833" s="85">
        <v>0</v>
      </c>
      <c r="T833" s="85">
        <v>0</v>
      </c>
      <c r="U833" s="85">
        <v>0</v>
      </c>
      <c r="V833" s="85">
        <v>0</v>
      </c>
      <c r="W833" s="85">
        <v>0</v>
      </c>
      <c r="X833" s="85">
        <v>0</v>
      </c>
      <c r="Y833" s="85">
        <v>0</v>
      </c>
      <c r="Z833" s="85">
        <v>0</v>
      </c>
      <c r="AA833" s="85">
        <v>0</v>
      </c>
      <c r="AB833" s="85">
        <v>0</v>
      </c>
      <c r="AC833" s="85">
        <v>0</v>
      </c>
      <c r="AD833" s="85">
        <v>0</v>
      </c>
      <c r="AE833" s="85">
        <v>0</v>
      </c>
      <c r="AF833" s="85">
        <v>0</v>
      </c>
      <c r="AG833" s="85">
        <v>0</v>
      </c>
      <c r="AH833" s="85">
        <v>0</v>
      </c>
      <c r="AI833" s="85">
        <v>0</v>
      </c>
      <c r="AJ833"/>
      <c r="AK833"/>
      <c r="AL833"/>
      <c r="AM833"/>
      <c r="AN833"/>
      <c r="AO833"/>
    </row>
    <row r="834" spans="1:41" hidden="1" outlineLevel="2" x14ac:dyDescent="0.35">
      <c r="A834" s="14" t="s">
        <v>946</v>
      </c>
      <c r="B834" s="79" t="s">
        <v>52</v>
      </c>
      <c r="C834" s="67">
        <v>0</v>
      </c>
      <c r="D834" s="16">
        <v>0</v>
      </c>
      <c r="E834" s="68"/>
      <c r="F834" s="17">
        <v>0</v>
      </c>
      <c r="G834" s="17">
        <v>0</v>
      </c>
      <c r="H834" s="17">
        <v>0</v>
      </c>
      <c r="I834" s="17">
        <v>0</v>
      </c>
      <c r="J834" s="17">
        <v>0</v>
      </c>
      <c r="K834" s="17">
        <v>0</v>
      </c>
      <c r="L834" s="17">
        <v>0</v>
      </c>
      <c r="M834" s="17">
        <v>0</v>
      </c>
      <c r="N834" s="17">
        <v>0</v>
      </c>
      <c r="O834" s="17">
        <v>0</v>
      </c>
      <c r="P834" s="17">
        <v>0</v>
      </c>
      <c r="Q834" s="17">
        <v>0</v>
      </c>
      <c r="R834" s="17">
        <v>0</v>
      </c>
      <c r="S834" s="17">
        <v>0</v>
      </c>
      <c r="T834" s="17">
        <v>0</v>
      </c>
      <c r="U834" s="17">
        <v>0</v>
      </c>
      <c r="V834" s="17">
        <v>0</v>
      </c>
      <c r="W834" s="17">
        <v>0</v>
      </c>
      <c r="X834" s="17">
        <v>0</v>
      </c>
      <c r="Y834" s="17">
        <v>0</v>
      </c>
      <c r="Z834" s="17">
        <v>0</v>
      </c>
      <c r="AA834" s="17">
        <v>0</v>
      </c>
      <c r="AB834" s="17">
        <v>0</v>
      </c>
      <c r="AC834" s="17">
        <v>0</v>
      </c>
      <c r="AD834" s="17">
        <v>0</v>
      </c>
      <c r="AE834" s="17">
        <v>0</v>
      </c>
      <c r="AF834" s="17">
        <v>0</v>
      </c>
      <c r="AG834" s="17">
        <v>0</v>
      </c>
      <c r="AH834" s="17">
        <v>0</v>
      </c>
      <c r="AI834" s="17">
        <v>0</v>
      </c>
    </row>
    <row r="835" spans="1:41" hidden="1" outlineLevel="2" x14ac:dyDescent="0.35">
      <c r="A835" s="14" t="s">
        <v>947</v>
      </c>
      <c r="B835" s="79" t="s">
        <v>53</v>
      </c>
      <c r="C835" s="67">
        <v>0</v>
      </c>
      <c r="D835" s="16">
        <v>0</v>
      </c>
      <c r="E835" s="68"/>
      <c r="F835" s="17">
        <v>0</v>
      </c>
      <c r="G835" s="17">
        <v>0</v>
      </c>
      <c r="H835" s="17">
        <v>0</v>
      </c>
      <c r="I835" s="17">
        <v>0</v>
      </c>
      <c r="J835" s="17">
        <v>0</v>
      </c>
      <c r="K835" s="17">
        <v>0</v>
      </c>
      <c r="L835" s="17">
        <v>0</v>
      </c>
      <c r="M835" s="17">
        <v>0</v>
      </c>
      <c r="N835" s="17">
        <v>0</v>
      </c>
      <c r="O835" s="17">
        <v>0</v>
      </c>
      <c r="P835" s="17">
        <v>0</v>
      </c>
      <c r="Q835" s="17">
        <v>0</v>
      </c>
      <c r="R835" s="17">
        <v>0</v>
      </c>
      <c r="S835" s="17">
        <v>0</v>
      </c>
      <c r="T835" s="17">
        <v>0</v>
      </c>
      <c r="U835" s="17">
        <v>0</v>
      </c>
      <c r="V835" s="17">
        <v>0</v>
      </c>
      <c r="W835" s="17">
        <v>0</v>
      </c>
      <c r="X835" s="17">
        <v>0</v>
      </c>
      <c r="Y835" s="17">
        <v>0</v>
      </c>
      <c r="Z835" s="17">
        <v>0</v>
      </c>
      <c r="AA835" s="17">
        <v>0</v>
      </c>
      <c r="AB835" s="17">
        <v>0</v>
      </c>
      <c r="AC835" s="17">
        <v>0</v>
      </c>
      <c r="AD835" s="17">
        <v>0</v>
      </c>
      <c r="AE835" s="17">
        <v>0</v>
      </c>
      <c r="AF835" s="17">
        <v>0</v>
      </c>
      <c r="AG835" s="17">
        <v>0</v>
      </c>
      <c r="AH835" s="17">
        <v>0</v>
      </c>
      <c r="AI835" s="17">
        <v>0</v>
      </c>
    </row>
    <row r="836" spans="1:41" hidden="1" outlineLevel="2" x14ac:dyDescent="0.35">
      <c r="A836" s="14" t="s">
        <v>948</v>
      </c>
      <c r="B836" s="79" t="s">
        <v>54</v>
      </c>
      <c r="C836" s="67">
        <v>0</v>
      </c>
      <c r="D836" s="16">
        <v>0</v>
      </c>
      <c r="E836" s="68"/>
      <c r="F836" s="17">
        <v>0</v>
      </c>
      <c r="G836" s="17">
        <v>0</v>
      </c>
      <c r="H836" s="17">
        <v>0</v>
      </c>
      <c r="I836" s="17">
        <v>0</v>
      </c>
      <c r="J836" s="17">
        <v>0</v>
      </c>
      <c r="K836" s="17">
        <v>0</v>
      </c>
      <c r="L836" s="17">
        <v>0</v>
      </c>
      <c r="M836" s="17">
        <v>0</v>
      </c>
      <c r="N836" s="17">
        <v>0</v>
      </c>
      <c r="O836" s="17">
        <v>0</v>
      </c>
      <c r="P836" s="17">
        <v>0</v>
      </c>
      <c r="Q836" s="17">
        <v>0</v>
      </c>
      <c r="R836" s="17">
        <v>0</v>
      </c>
      <c r="S836" s="17">
        <v>0</v>
      </c>
      <c r="T836" s="17">
        <v>0</v>
      </c>
      <c r="U836" s="17">
        <v>0</v>
      </c>
      <c r="V836" s="17">
        <v>0</v>
      </c>
      <c r="W836" s="17">
        <v>0</v>
      </c>
      <c r="X836" s="17">
        <v>0</v>
      </c>
      <c r="Y836" s="17">
        <v>0</v>
      </c>
      <c r="Z836" s="17">
        <v>0</v>
      </c>
      <c r="AA836" s="17">
        <v>0</v>
      </c>
      <c r="AB836" s="17">
        <v>0</v>
      </c>
      <c r="AC836" s="17">
        <v>0</v>
      </c>
      <c r="AD836" s="17">
        <v>0</v>
      </c>
      <c r="AE836" s="17">
        <v>0</v>
      </c>
      <c r="AF836" s="17">
        <v>0</v>
      </c>
      <c r="AG836" s="17">
        <v>0</v>
      </c>
      <c r="AH836" s="17">
        <v>0</v>
      </c>
      <c r="AI836" s="17">
        <v>0</v>
      </c>
    </row>
    <row r="837" spans="1:41" hidden="1" outlineLevel="2" x14ac:dyDescent="0.35">
      <c r="A837" s="14" t="s">
        <v>949</v>
      </c>
      <c r="B837" s="79" t="s">
        <v>55</v>
      </c>
      <c r="C837" s="67">
        <v>0</v>
      </c>
      <c r="D837" s="16">
        <v>0</v>
      </c>
      <c r="E837" s="68"/>
      <c r="F837" s="17">
        <v>0</v>
      </c>
      <c r="G837" s="17">
        <v>0</v>
      </c>
      <c r="H837" s="17">
        <v>0</v>
      </c>
      <c r="I837" s="17">
        <v>0</v>
      </c>
      <c r="J837" s="17">
        <v>0</v>
      </c>
      <c r="K837" s="17">
        <v>0</v>
      </c>
      <c r="L837" s="17">
        <v>0</v>
      </c>
      <c r="M837" s="17">
        <v>0</v>
      </c>
      <c r="N837" s="17">
        <v>0</v>
      </c>
      <c r="O837" s="17">
        <v>0</v>
      </c>
      <c r="P837" s="17">
        <v>0</v>
      </c>
      <c r="Q837" s="17">
        <v>0</v>
      </c>
      <c r="R837" s="17">
        <v>0</v>
      </c>
      <c r="S837" s="17">
        <v>0</v>
      </c>
      <c r="T837" s="17">
        <v>0</v>
      </c>
      <c r="U837" s="17">
        <v>0</v>
      </c>
      <c r="V837" s="17">
        <v>0</v>
      </c>
      <c r="W837" s="17">
        <v>0</v>
      </c>
      <c r="X837" s="17">
        <v>0</v>
      </c>
      <c r="Y837" s="17">
        <v>0</v>
      </c>
      <c r="Z837" s="17">
        <v>0</v>
      </c>
      <c r="AA837" s="17">
        <v>0</v>
      </c>
      <c r="AB837" s="17">
        <v>0</v>
      </c>
      <c r="AC837" s="17">
        <v>0</v>
      </c>
      <c r="AD837" s="17">
        <v>0</v>
      </c>
      <c r="AE837" s="17">
        <v>0</v>
      </c>
      <c r="AF837" s="17">
        <v>0</v>
      </c>
      <c r="AG837" s="17">
        <v>0</v>
      </c>
      <c r="AH837" s="17">
        <v>0</v>
      </c>
      <c r="AI837" s="17">
        <v>0</v>
      </c>
    </row>
    <row r="838" spans="1:41" hidden="1" outlineLevel="2" x14ac:dyDescent="0.35">
      <c r="A838" s="14" t="s">
        <v>950</v>
      </c>
      <c r="B838" s="79" t="s">
        <v>56</v>
      </c>
      <c r="C838" s="67">
        <v>0</v>
      </c>
      <c r="D838" s="16">
        <v>0</v>
      </c>
      <c r="E838" s="68"/>
      <c r="F838" s="17">
        <v>0</v>
      </c>
      <c r="G838" s="17">
        <v>0</v>
      </c>
      <c r="H838" s="17">
        <v>0</v>
      </c>
      <c r="I838" s="17">
        <v>0</v>
      </c>
      <c r="J838" s="17">
        <v>0</v>
      </c>
      <c r="K838" s="17">
        <v>0</v>
      </c>
      <c r="L838" s="17">
        <v>0</v>
      </c>
      <c r="M838" s="17">
        <v>0</v>
      </c>
      <c r="N838" s="17">
        <v>0</v>
      </c>
      <c r="O838" s="17">
        <v>0</v>
      </c>
      <c r="P838" s="17">
        <v>0</v>
      </c>
      <c r="Q838" s="17">
        <v>0</v>
      </c>
      <c r="R838" s="17">
        <v>0</v>
      </c>
      <c r="S838" s="17">
        <v>0</v>
      </c>
      <c r="T838" s="17">
        <v>0</v>
      </c>
      <c r="U838" s="17">
        <v>0</v>
      </c>
      <c r="V838" s="17">
        <v>0</v>
      </c>
      <c r="W838" s="17">
        <v>0</v>
      </c>
      <c r="X838" s="17">
        <v>0</v>
      </c>
      <c r="Y838" s="17">
        <v>0</v>
      </c>
      <c r="Z838" s="17">
        <v>0</v>
      </c>
      <c r="AA838" s="17">
        <v>0</v>
      </c>
      <c r="AB838" s="17">
        <v>0</v>
      </c>
      <c r="AC838" s="17">
        <v>0</v>
      </c>
      <c r="AD838" s="17">
        <v>0</v>
      </c>
      <c r="AE838" s="17">
        <v>0</v>
      </c>
      <c r="AF838" s="17">
        <v>0</v>
      </c>
      <c r="AG838" s="17">
        <v>0</v>
      </c>
      <c r="AH838" s="17">
        <v>0</v>
      </c>
      <c r="AI838" s="17">
        <v>0</v>
      </c>
    </row>
    <row r="839" spans="1:41" hidden="1" outlineLevel="2" x14ac:dyDescent="0.35">
      <c r="A839" s="14" t="s">
        <v>951</v>
      </c>
      <c r="B839" s="79" t="s">
        <v>57</v>
      </c>
      <c r="C839" s="67">
        <v>0</v>
      </c>
      <c r="D839" s="16">
        <v>0</v>
      </c>
      <c r="E839" s="68"/>
      <c r="F839" s="17">
        <v>0</v>
      </c>
      <c r="G839" s="17">
        <v>0</v>
      </c>
      <c r="H839" s="17">
        <v>0</v>
      </c>
      <c r="I839" s="17">
        <v>0</v>
      </c>
      <c r="J839" s="17">
        <v>0</v>
      </c>
      <c r="K839" s="17">
        <v>0</v>
      </c>
      <c r="L839" s="17">
        <v>0</v>
      </c>
      <c r="M839" s="17">
        <v>0</v>
      </c>
      <c r="N839" s="17">
        <v>0</v>
      </c>
      <c r="O839" s="17">
        <v>0</v>
      </c>
      <c r="P839" s="17">
        <v>0</v>
      </c>
      <c r="Q839" s="17">
        <v>0</v>
      </c>
      <c r="R839" s="17">
        <v>0</v>
      </c>
      <c r="S839" s="17">
        <v>0</v>
      </c>
      <c r="T839" s="17">
        <v>0</v>
      </c>
      <c r="U839" s="17">
        <v>0</v>
      </c>
      <c r="V839" s="17">
        <v>0</v>
      </c>
      <c r="W839" s="17">
        <v>0</v>
      </c>
      <c r="X839" s="17">
        <v>0</v>
      </c>
      <c r="Y839" s="17">
        <v>0</v>
      </c>
      <c r="Z839" s="17">
        <v>0</v>
      </c>
      <c r="AA839" s="17">
        <v>0</v>
      </c>
      <c r="AB839" s="17">
        <v>0</v>
      </c>
      <c r="AC839" s="17">
        <v>0</v>
      </c>
      <c r="AD839" s="17">
        <v>0</v>
      </c>
      <c r="AE839" s="17">
        <v>0</v>
      </c>
      <c r="AF839" s="17">
        <v>0</v>
      </c>
      <c r="AG839" s="17">
        <v>0</v>
      </c>
      <c r="AH839" s="17">
        <v>0</v>
      </c>
      <c r="AI839" s="17">
        <v>0</v>
      </c>
    </row>
    <row r="840" spans="1:41" hidden="1" outlineLevel="2" x14ac:dyDescent="0.35">
      <c r="A840" s="14" t="s">
        <v>952</v>
      </c>
      <c r="B840" s="79" t="s">
        <v>58</v>
      </c>
      <c r="C840" s="67">
        <v>0</v>
      </c>
      <c r="D840" s="16">
        <v>0</v>
      </c>
      <c r="E840" s="68"/>
      <c r="F840" s="17">
        <v>0</v>
      </c>
      <c r="G840" s="17">
        <v>0</v>
      </c>
      <c r="H840" s="17">
        <v>0</v>
      </c>
      <c r="I840" s="17">
        <v>0</v>
      </c>
      <c r="J840" s="17">
        <v>0</v>
      </c>
      <c r="K840" s="17">
        <v>0</v>
      </c>
      <c r="L840" s="17">
        <v>0</v>
      </c>
      <c r="M840" s="17">
        <v>0</v>
      </c>
      <c r="N840" s="17">
        <v>0</v>
      </c>
      <c r="O840" s="17">
        <v>0</v>
      </c>
      <c r="P840" s="17">
        <v>0</v>
      </c>
      <c r="Q840" s="17">
        <v>0</v>
      </c>
      <c r="R840" s="17">
        <v>0</v>
      </c>
      <c r="S840" s="17">
        <v>0</v>
      </c>
      <c r="T840" s="17">
        <v>0</v>
      </c>
      <c r="U840" s="17">
        <v>0</v>
      </c>
      <c r="V840" s="17">
        <v>0</v>
      </c>
      <c r="W840" s="17">
        <v>0</v>
      </c>
      <c r="X840" s="17">
        <v>0</v>
      </c>
      <c r="Y840" s="17">
        <v>0</v>
      </c>
      <c r="Z840" s="17">
        <v>0</v>
      </c>
      <c r="AA840" s="17">
        <v>0</v>
      </c>
      <c r="AB840" s="17">
        <v>0</v>
      </c>
      <c r="AC840" s="17">
        <v>0</v>
      </c>
      <c r="AD840" s="17">
        <v>0</v>
      </c>
      <c r="AE840" s="17">
        <v>0</v>
      </c>
      <c r="AF840" s="17">
        <v>0</v>
      </c>
      <c r="AG840" s="17">
        <v>0</v>
      </c>
      <c r="AH840" s="17">
        <v>0</v>
      </c>
      <c r="AI840" s="17">
        <v>0</v>
      </c>
    </row>
    <row r="841" spans="1:41" hidden="1" outlineLevel="2" x14ac:dyDescent="0.35">
      <c r="A841" s="14" t="s">
        <v>953</v>
      </c>
      <c r="B841" s="79" t="s">
        <v>59</v>
      </c>
      <c r="C841" s="67">
        <v>0</v>
      </c>
      <c r="D841" s="16">
        <v>0</v>
      </c>
      <c r="E841" s="68"/>
      <c r="F841" s="17">
        <v>0</v>
      </c>
      <c r="G841" s="17">
        <v>0</v>
      </c>
      <c r="H841" s="17">
        <v>0</v>
      </c>
      <c r="I841" s="17">
        <v>0</v>
      </c>
      <c r="J841" s="17">
        <v>0</v>
      </c>
      <c r="K841" s="17">
        <v>0</v>
      </c>
      <c r="L841" s="17">
        <v>0</v>
      </c>
      <c r="M841" s="17">
        <v>0</v>
      </c>
      <c r="N841" s="17">
        <v>0</v>
      </c>
      <c r="O841" s="17">
        <v>0</v>
      </c>
      <c r="P841" s="17">
        <v>0</v>
      </c>
      <c r="Q841" s="17">
        <v>0</v>
      </c>
      <c r="R841" s="17">
        <v>0</v>
      </c>
      <c r="S841" s="17">
        <v>0</v>
      </c>
      <c r="T841" s="17">
        <v>0</v>
      </c>
      <c r="U841" s="17">
        <v>0</v>
      </c>
      <c r="V841" s="17">
        <v>0</v>
      </c>
      <c r="W841" s="17">
        <v>0</v>
      </c>
      <c r="X841" s="17">
        <v>0</v>
      </c>
      <c r="Y841" s="17">
        <v>0</v>
      </c>
      <c r="Z841" s="17">
        <v>0</v>
      </c>
      <c r="AA841" s="17">
        <v>0</v>
      </c>
      <c r="AB841" s="17">
        <v>0</v>
      </c>
      <c r="AC841" s="17">
        <v>0</v>
      </c>
      <c r="AD841" s="17">
        <v>0</v>
      </c>
      <c r="AE841" s="17">
        <v>0</v>
      </c>
      <c r="AF841" s="17">
        <v>0</v>
      </c>
      <c r="AG841" s="17">
        <v>0</v>
      </c>
      <c r="AH841" s="17">
        <v>0</v>
      </c>
      <c r="AI841" s="17">
        <v>0</v>
      </c>
    </row>
    <row r="842" spans="1:41" hidden="1" outlineLevel="2" x14ac:dyDescent="0.35">
      <c r="A842" s="14" t="s">
        <v>954</v>
      </c>
      <c r="B842" s="79" t="s">
        <v>60</v>
      </c>
      <c r="C842" s="67">
        <v>0</v>
      </c>
      <c r="D842" s="16">
        <v>0</v>
      </c>
      <c r="E842" s="68"/>
      <c r="F842" s="17">
        <v>0</v>
      </c>
      <c r="G842" s="17">
        <v>0</v>
      </c>
      <c r="H842" s="17">
        <v>0</v>
      </c>
      <c r="I842" s="17">
        <v>0</v>
      </c>
      <c r="J842" s="17">
        <v>0</v>
      </c>
      <c r="K842" s="17">
        <v>0</v>
      </c>
      <c r="L842" s="17">
        <v>0</v>
      </c>
      <c r="M842" s="17">
        <v>0</v>
      </c>
      <c r="N842" s="17">
        <v>0</v>
      </c>
      <c r="O842" s="17">
        <v>0</v>
      </c>
      <c r="P842" s="17">
        <v>0</v>
      </c>
      <c r="Q842" s="17">
        <v>0</v>
      </c>
      <c r="R842" s="17">
        <v>0</v>
      </c>
      <c r="S842" s="17">
        <v>0</v>
      </c>
      <c r="T842" s="17">
        <v>0</v>
      </c>
      <c r="U842" s="17">
        <v>0</v>
      </c>
      <c r="V842" s="17">
        <v>0</v>
      </c>
      <c r="W842" s="17">
        <v>0</v>
      </c>
      <c r="X842" s="17">
        <v>0</v>
      </c>
      <c r="Y842" s="17">
        <v>0</v>
      </c>
      <c r="Z842" s="17">
        <v>0</v>
      </c>
      <c r="AA842" s="17">
        <v>0</v>
      </c>
      <c r="AB842" s="17">
        <v>0</v>
      </c>
      <c r="AC842" s="17">
        <v>0</v>
      </c>
      <c r="AD842" s="17">
        <v>0</v>
      </c>
      <c r="AE842" s="17">
        <v>0</v>
      </c>
      <c r="AF842" s="17">
        <v>0</v>
      </c>
      <c r="AG842" s="17">
        <v>0</v>
      </c>
      <c r="AH842" s="17">
        <v>0</v>
      </c>
      <c r="AI842" s="17">
        <v>0</v>
      </c>
    </row>
    <row r="843" spans="1:41" hidden="1" outlineLevel="2" x14ac:dyDescent="0.35">
      <c r="A843" s="14" t="s">
        <v>955</v>
      </c>
      <c r="B843" s="79" t="s">
        <v>61</v>
      </c>
      <c r="C843" s="67">
        <v>0</v>
      </c>
      <c r="D843" s="16">
        <v>0</v>
      </c>
      <c r="E843" s="68"/>
      <c r="F843" s="17">
        <v>0</v>
      </c>
      <c r="G843" s="17">
        <v>0</v>
      </c>
      <c r="H843" s="17">
        <v>0</v>
      </c>
      <c r="I843" s="17">
        <v>0</v>
      </c>
      <c r="J843" s="17">
        <v>0</v>
      </c>
      <c r="K843" s="17">
        <v>0</v>
      </c>
      <c r="L843" s="17">
        <v>0</v>
      </c>
      <c r="M843" s="17">
        <v>0</v>
      </c>
      <c r="N843" s="17">
        <v>0</v>
      </c>
      <c r="O843" s="17">
        <v>0</v>
      </c>
      <c r="P843" s="17">
        <v>0</v>
      </c>
      <c r="Q843" s="17">
        <v>0</v>
      </c>
      <c r="R843" s="17">
        <v>0</v>
      </c>
      <c r="S843" s="17">
        <v>0</v>
      </c>
      <c r="T843" s="17">
        <v>0</v>
      </c>
      <c r="U843" s="17">
        <v>0</v>
      </c>
      <c r="V843" s="17">
        <v>0</v>
      </c>
      <c r="W843" s="17">
        <v>0</v>
      </c>
      <c r="X843" s="17">
        <v>0</v>
      </c>
      <c r="Y843" s="17">
        <v>0</v>
      </c>
      <c r="Z843" s="17">
        <v>0</v>
      </c>
      <c r="AA843" s="17">
        <v>0</v>
      </c>
      <c r="AB843" s="17">
        <v>0</v>
      </c>
      <c r="AC843" s="17">
        <v>0</v>
      </c>
      <c r="AD843" s="17">
        <v>0</v>
      </c>
      <c r="AE843" s="17">
        <v>0</v>
      </c>
      <c r="AF843" s="17">
        <v>0</v>
      </c>
      <c r="AG843" s="17">
        <v>0</v>
      </c>
      <c r="AH843" s="17">
        <v>0</v>
      </c>
      <c r="AI843" s="17">
        <v>0</v>
      </c>
    </row>
    <row r="844" spans="1:41" customFormat="1" hidden="1" outlineLevel="2" x14ac:dyDescent="0.35">
      <c r="A844" s="14" t="s">
        <v>956</v>
      </c>
      <c r="B844" s="79" t="s">
        <v>62</v>
      </c>
      <c r="C844" s="67">
        <v>0</v>
      </c>
      <c r="D844" s="16">
        <v>0</v>
      </c>
      <c r="E844" s="68"/>
      <c r="F844" s="17">
        <v>0</v>
      </c>
      <c r="G844" s="17">
        <v>0</v>
      </c>
      <c r="H844" s="17">
        <v>0</v>
      </c>
      <c r="I844" s="17">
        <v>0</v>
      </c>
      <c r="J844" s="17">
        <v>0</v>
      </c>
      <c r="K844" s="17">
        <v>0</v>
      </c>
      <c r="L844" s="17">
        <v>0</v>
      </c>
      <c r="M844" s="17">
        <v>0</v>
      </c>
      <c r="N844" s="17">
        <v>0</v>
      </c>
      <c r="O844" s="17">
        <v>0</v>
      </c>
      <c r="P844" s="17">
        <v>0</v>
      </c>
      <c r="Q844" s="17">
        <v>0</v>
      </c>
      <c r="R844" s="17">
        <v>0</v>
      </c>
      <c r="S844" s="17">
        <v>0</v>
      </c>
      <c r="T844" s="17">
        <v>0</v>
      </c>
      <c r="U844" s="17">
        <v>0</v>
      </c>
      <c r="V844" s="17">
        <v>0</v>
      </c>
      <c r="W844" s="17">
        <v>0</v>
      </c>
      <c r="X844" s="17">
        <v>0</v>
      </c>
      <c r="Y844" s="17">
        <v>0</v>
      </c>
      <c r="Z844" s="17">
        <v>0</v>
      </c>
      <c r="AA844" s="17">
        <v>0</v>
      </c>
      <c r="AB844" s="17">
        <v>0</v>
      </c>
      <c r="AC844" s="17">
        <v>0</v>
      </c>
      <c r="AD844" s="17">
        <v>0</v>
      </c>
      <c r="AE844" s="17">
        <v>0</v>
      </c>
      <c r="AF844" s="17">
        <v>0</v>
      </c>
      <c r="AG844" s="17">
        <v>0</v>
      </c>
      <c r="AH844" s="17">
        <v>0</v>
      </c>
      <c r="AI844" s="17">
        <v>0</v>
      </c>
    </row>
    <row r="845" spans="1:41" customFormat="1" hidden="1" outlineLevel="2" x14ac:dyDescent="0.35">
      <c r="A845" s="14" t="s">
        <v>957</v>
      </c>
      <c r="B845" s="79" t="s">
        <v>63</v>
      </c>
      <c r="C845" s="67">
        <v>0</v>
      </c>
      <c r="D845" s="16">
        <v>0</v>
      </c>
      <c r="E845" s="68"/>
      <c r="F845" s="17">
        <v>0</v>
      </c>
      <c r="G845" s="17">
        <v>0</v>
      </c>
      <c r="H845" s="17">
        <v>0</v>
      </c>
      <c r="I845" s="17">
        <v>0</v>
      </c>
      <c r="J845" s="17">
        <v>0</v>
      </c>
      <c r="K845" s="17">
        <v>0</v>
      </c>
      <c r="L845" s="17">
        <v>0</v>
      </c>
      <c r="M845" s="17">
        <v>0</v>
      </c>
      <c r="N845" s="17">
        <v>0</v>
      </c>
      <c r="O845" s="17">
        <v>0</v>
      </c>
      <c r="P845" s="17">
        <v>0</v>
      </c>
      <c r="Q845" s="17">
        <v>0</v>
      </c>
      <c r="R845" s="17">
        <v>0</v>
      </c>
      <c r="S845" s="17">
        <v>0</v>
      </c>
      <c r="T845" s="17">
        <v>0</v>
      </c>
      <c r="U845" s="17">
        <v>0</v>
      </c>
      <c r="V845" s="17">
        <v>0</v>
      </c>
      <c r="W845" s="17">
        <v>0</v>
      </c>
      <c r="X845" s="17">
        <v>0</v>
      </c>
      <c r="Y845" s="17">
        <v>0</v>
      </c>
      <c r="Z845" s="17">
        <v>0</v>
      </c>
      <c r="AA845" s="17">
        <v>0</v>
      </c>
      <c r="AB845" s="17">
        <v>0</v>
      </c>
      <c r="AC845" s="17">
        <v>0</v>
      </c>
      <c r="AD845" s="17">
        <v>0</v>
      </c>
      <c r="AE845" s="17">
        <v>0</v>
      </c>
      <c r="AF845" s="17">
        <v>0</v>
      </c>
      <c r="AG845" s="17">
        <v>0</v>
      </c>
      <c r="AH845" s="17">
        <v>0</v>
      </c>
      <c r="AI845" s="17">
        <v>0</v>
      </c>
    </row>
    <row r="846" spans="1:41" customFormat="1" hidden="1" outlineLevel="2" x14ac:dyDescent="0.35">
      <c r="A846" s="14" t="s">
        <v>958</v>
      </c>
      <c r="B846" s="79" t="s">
        <v>64</v>
      </c>
      <c r="C846" s="67">
        <v>0</v>
      </c>
      <c r="D846" s="16">
        <v>0</v>
      </c>
      <c r="E846" s="68"/>
      <c r="F846" s="17">
        <v>0</v>
      </c>
      <c r="G846" s="17">
        <v>0</v>
      </c>
      <c r="H846" s="17">
        <v>0</v>
      </c>
      <c r="I846" s="17">
        <v>0</v>
      </c>
      <c r="J846" s="17">
        <v>0</v>
      </c>
      <c r="K846" s="17">
        <v>0</v>
      </c>
      <c r="L846" s="17">
        <v>0</v>
      </c>
      <c r="M846" s="17">
        <v>0</v>
      </c>
      <c r="N846" s="17">
        <v>0</v>
      </c>
      <c r="O846" s="17">
        <v>0</v>
      </c>
      <c r="P846" s="17">
        <v>0</v>
      </c>
      <c r="Q846" s="17">
        <v>0</v>
      </c>
      <c r="R846" s="17">
        <v>0</v>
      </c>
      <c r="S846" s="17">
        <v>0</v>
      </c>
      <c r="T846" s="17">
        <v>0</v>
      </c>
      <c r="U846" s="17">
        <v>0</v>
      </c>
      <c r="V846" s="17">
        <v>0</v>
      </c>
      <c r="W846" s="17">
        <v>0</v>
      </c>
      <c r="X846" s="17">
        <v>0</v>
      </c>
      <c r="Y846" s="17">
        <v>0</v>
      </c>
      <c r="Z846" s="17">
        <v>0</v>
      </c>
      <c r="AA846" s="17">
        <v>0</v>
      </c>
      <c r="AB846" s="17">
        <v>0</v>
      </c>
      <c r="AC846" s="17">
        <v>0</v>
      </c>
      <c r="AD846" s="17">
        <v>0</v>
      </c>
      <c r="AE846" s="17">
        <v>0</v>
      </c>
      <c r="AF846" s="17">
        <v>0</v>
      </c>
      <c r="AG846" s="17">
        <v>0</v>
      </c>
      <c r="AH846" s="17">
        <v>0</v>
      </c>
      <c r="AI846" s="17">
        <v>0</v>
      </c>
    </row>
    <row r="847" spans="1:41" customFormat="1" hidden="1" outlineLevel="2" x14ac:dyDescent="0.35">
      <c r="A847" s="14" t="s">
        <v>959</v>
      </c>
      <c r="B847" s="79" t="s">
        <v>65</v>
      </c>
      <c r="C847" s="67">
        <v>0</v>
      </c>
      <c r="D847" s="16">
        <v>0</v>
      </c>
      <c r="E847" s="68"/>
      <c r="F847" s="17">
        <v>0</v>
      </c>
      <c r="G847" s="17">
        <v>0</v>
      </c>
      <c r="H847" s="17">
        <v>0</v>
      </c>
      <c r="I847" s="17">
        <v>0</v>
      </c>
      <c r="J847" s="17">
        <v>0</v>
      </c>
      <c r="K847" s="17">
        <v>0</v>
      </c>
      <c r="L847" s="17">
        <v>0</v>
      </c>
      <c r="M847" s="17">
        <v>0</v>
      </c>
      <c r="N847" s="17">
        <v>0</v>
      </c>
      <c r="O847" s="17">
        <v>0</v>
      </c>
      <c r="P847" s="17">
        <v>0</v>
      </c>
      <c r="Q847" s="17">
        <v>0</v>
      </c>
      <c r="R847" s="17">
        <v>0</v>
      </c>
      <c r="S847" s="17">
        <v>0</v>
      </c>
      <c r="T847" s="17">
        <v>0</v>
      </c>
      <c r="U847" s="17">
        <v>0</v>
      </c>
      <c r="V847" s="17">
        <v>0</v>
      </c>
      <c r="W847" s="17">
        <v>0</v>
      </c>
      <c r="X847" s="17">
        <v>0</v>
      </c>
      <c r="Y847" s="17">
        <v>0</v>
      </c>
      <c r="Z847" s="17">
        <v>0</v>
      </c>
      <c r="AA847" s="17">
        <v>0</v>
      </c>
      <c r="AB847" s="17">
        <v>0</v>
      </c>
      <c r="AC847" s="17">
        <v>0</v>
      </c>
      <c r="AD847" s="17">
        <v>0</v>
      </c>
      <c r="AE847" s="17">
        <v>0</v>
      </c>
      <c r="AF847" s="17">
        <v>0</v>
      </c>
      <c r="AG847" s="17">
        <v>0</v>
      </c>
      <c r="AH847" s="17">
        <v>0</v>
      </c>
      <c r="AI847" s="17">
        <v>0</v>
      </c>
    </row>
    <row r="848" spans="1:41" customFormat="1" hidden="1" outlineLevel="2" x14ac:dyDescent="0.35">
      <c r="A848" s="14" t="s">
        <v>960</v>
      </c>
      <c r="B848" s="79" t="s">
        <v>66</v>
      </c>
      <c r="C848" s="67">
        <v>0</v>
      </c>
      <c r="D848" s="16">
        <v>0</v>
      </c>
      <c r="E848" s="68"/>
      <c r="F848" s="17">
        <v>0</v>
      </c>
      <c r="G848" s="17">
        <v>0</v>
      </c>
      <c r="H848" s="17">
        <v>0</v>
      </c>
      <c r="I848" s="17">
        <v>0</v>
      </c>
      <c r="J848" s="17">
        <v>0</v>
      </c>
      <c r="K848" s="17">
        <v>0</v>
      </c>
      <c r="L848" s="17">
        <v>0</v>
      </c>
      <c r="M848" s="17">
        <v>0</v>
      </c>
      <c r="N848" s="17">
        <v>0</v>
      </c>
      <c r="O848" s="17">
        <v>0</v>
      </c>
      <c r="P848" s="17">
        <v>0</v>
      </c>
      <c r="Q848" s="17">
        <v>0</v>
      </c>
      <c r="R848" s="17">
        <v>0</v>
      </c>
      <c r="S848" s="17">
        <v>0</v>
      </c>
      <c r="T848" s="17">
        <v>0</v>
      </c>
      <c r="U848" s="17">
        <v>0</v>
      </c>
      <c r="V848" s="17">
        <v>0</v>
      </c>
      <c r="W848" s="17">
        <v>0</v>
      </c>
      <c r="X848" s="17">
        <v>0</v>
      </c>
      <c r="Y848" s="17">
        <v>0</v>
      </c>
      <c r="Z848" s="17">
        <v>0</v>
      </c>
      <c r="AA848" s="17">
        <v>0</v>
      </c>
      <c r="AB848" s="17">
        <v>0</v>
      </c>
      <c r="AC848" s="17">
        <v>0</v>
      </c>
      <c r="AD848" s="17">
        <v>0</v>
      </c>
      <c r="AE848" s="17">
        <v>0</v>
      </c>
      <c r="AF848" s="17">
        <v>0</v>
      </c>
      <c r="AG848" s="17">
        <v>0</v>
      </c>
      <c r="AH848" s="17">
        <v>0</v>
      </c>
      <c r="AI848" s="17">
        <v>0</v>
      </c>
    </row>
    <row r="849" spans="1:41" customFormat="1" hidden="1" outlineLevel="2" x14ac:dyDescent="0.35">
      <c r="A849" s="14" t="s">
        <v>961</v>
      </c>
      <c r="B849" s="79" t="s">
        <v>67</v>
      </c>
      <c r="C849" s="67">
        <v>0</v>
      </c>
      <c r="D849" s="16">
        <v>0</v>
      </c>
      <c r="E849" s="68"/>
      <c r="F849" s="17">
        <v>0</v>
      </c>
      <c r="G849" s="17">
        <v>0</v>
      </c>
      <c r="H849" s="17">
        <v>0</v>
      </c>
      <c r="I849" s="17">
        <v>0</v>
      </c>
      <c r="J849" s="17">
        <v>0</v>
      </c>
      <c r="K849" s="17">
        <v>0</v>
      </c>
      <c r="L849" s="17">
        <v>0</v>
      </c>
      <c r="M849" s="17">
        <v>0</v>
      </c>
      <c r="N849" s="17">
        <v>0</v>
      </c>
      <c r="O849" s="17">
        <v>0</v>
      </c>
      <c r="P849" s="17">
        <v>0</v>
      </c>
      <c r="Q849" s="17">
        <v>0</v>
      </c>
      <c r="R849" s="17">
        <v>0</v>
      </c>
      <c r="S849" s="17">
        <v>0</v>
      </c>
      <c r="T849" s="17">
        <v>0</v>
      </c>
      <c r="U849" s="17">
        <v>0</v>
      </c>
      <c r="V849" s="17">
        <v>0</v>
      </c>
      <c r="W849" s="17">
        <v>0</v>
      </c>
      <c r="X849" s="17">
        <v>0</v>
      </c>
      <c r="Y849" s="17">
        <v>0</v>
      </c>
      <c r="Z849" s="17">
        <v>0</v>
      </c>
      <c r="AA849" s="17">
        <v>0</v>
      </c>
      <c r="AB849" s="17">
        <v>0</v>
      </c>
      <c r="AC849" s="17">
        <v>0</v>
      </c>
      <c r="AD849" s="17">
        <v>0</v>
      </c>
      <c r="AE849" s="17">
        <v>0</v>
      </c>
      <c r="AF849" s="17">
        <v>0</v>
      </c>
      <c r="AG849" s="17">
        <v>0</v>
      </c>
      <c r="AH849" s="17">
        <v>0</v>
      </c>
      <c r="AI849" s="17">
        <v>0</v>
      </c>
    </row>
    <row r="850" spans="1:41" customFormat="1" hidden="1" outlineLevel="2" x14ac:dyDescent="0.35">
      <c r="A850" s="14" t="s">
        <v>962</v>
      </c>
      <c r="B850" s="79" t="s">
        <v>68</v>
      </c>
      <c r="C850" s="67">
        <v>0</v>
      </c>
      <c r="D850" s="16">
        <v>0</v>
      </c>
      <c r="E850" s="68"/>
      <c r="F850" s="17">
        <v>0</v>
      </c>
      <c r="G850" s="17">
        <v>0</v>
      </c>
      <c r="H850" s="17">
        <v>0</v>
      </c>
      <c r="I850" s="17">
        <v>0</v>
      </c>
      <c r="J850" s="17">
        <v>0</v>
      </c>
      <c r="K850" s="17">
        <v>0</v>
      </c>
      <c r="L850" s="17">
        <v>0</v>
      </c>
      <c r="M850" s="17">
        <v>0</v>
      </c>
      <c r="N850" s="17">
        <v>0</v>
      </c>
      <c r="O850" s="17">
        <v>0</v>
      </c>
      <c r="P850" s="17">
        <v>0</v>
      </c>
      <c r="Q850" s="17">
        <v>0</v>
      </c>
      <c r="R850" s="17">
        <v>0</v>
      </c>
      <c r="S850" s="17">
        <v>0</v>
      </c>
      <c r="T850" s="17">
        <v>0</v>
      </c>
      <c r="U850" s="17">
        <v>0</v>
      </c>
      <c r="V850" s="17">
        <v>0</v>
      </c>
      <c r="W850" s="17">
        <v>0</v>
      </c>
      <c r="X850" s="17">
        <v>0</v>
      </c>
      <c r="Y850" s="17">
        <v>0</v>
      </c>
      <c r="Z850" s="17">
        <v>0</v>
      </c>
      <c r="AA850" s="17">
        <v>0</v>
      </c>
      <c r="AB850" s="17">
        <v>0</v>
      </c>
      <c r="AC850" s="17">
        <v>0</v>
      </c>
      <c r="AD850" s="17">
        <v>0</v>
      </c>
      <c r="AE850" s="17">
        <v>0</v>
      </c>
      <c r="AF850" s="17">
        <v>0</v>
      </c>
      <c r="AG850" s="17">
        <v>0</v>
      </c>
      <c r="AH850" s="17">
        <v>0</v>
      </c>
      <c r="AI850" s="17">
        <v>0</v>
      </c>
    </row>
    <row r="851" spans="1:41" customFormat="1" hidden="1" outlineLevel="2" x14ac:dyDescent="0.35">
      <c r="A851" s="14" t="s">
        <v>963</v>
      </c>
      <c r="B851" s="79" t="s">
        <v>69</v>
      </c>
      <c r="C851" s="67">
        <v>0</v>
      </c>
      <c r="D851" s="16">
        <v>0</v>
      </c>
      <c r="E851" s="68"/>
      <c r="F851" s="17">
        <v>0</v>
      </c>
      <c r="G851" s="17">
        <v>0</v>
      </c>
      <c r="H851" s="17">
        <v>0</v>
      </c>
      <c r="I851" s="17">
        <v>0</v>
      </c>
      <c r="J851" s="17">
        <v>0</v>
      </c>
      <c r="K851" s="17">
        <v>0</v>
      </c>
      <c r="L851" s="17">
        <v>0</v>
      </c>
      <c r="M851" s="17">
        <v>0</v>
      </c>
      <c r="N851" s="17">
        <v>0</v>
      </c>
      <c r="O851" s="17">
        <v>0</v>
      </c>
      <c r="P851" s="17">
        <v>0</v>
      </c>
      <c r="Q851" s="17">
        <v>0</v>
      </c>
      <c r="R851" s="17">
        <v>0</v>
      </c>
      <c r="S851" s="17">
        <v>0</v>
      </c>
      <c r="T851" s="17">
        <v>0</v>
      </c>
      <c r="U851" s="17">
        <v>0</v>
      </c>
      <c r="V851" s="17">
        <v>0</v>
      </c>
      <c r="W851" s="17">
        <v>0</v>
      </c>
      <c r="X851" s="17">
        <v>0</v>
      </c>
      <c r="Y851" s="17">
        <v>0</v>
      </c>
      <c r="Z851" s="17">
        <v>0</v>
      </c>
      <c r="AA851" s="17">
        <v>0</v>
      </c>
      <c r="AB851" s="17">
        <v>0</v>
      </c>
      <c r="AC851" s="17">
        <v>0</v>
      </c>
      <c r="AD851" s="17">
        <v>0</v>
      </c>
      <c r="AE851" s="17">
        <v>0</v>
      </c>
      <c r="AF851" s="17">
        <v>0</v>
      </c>
      <c r="AG851" s="17">
        <v>0</v>
      </c>
      <c r="AH851" s="17">
        <v>0</v>
      </c>
      <c r="AI851" s="17">
        <v>0</v>
      </c>
    </row>
    <row r="852" spans="1:41" customFormat="1" hidden="1" outlineLevel="2" x14ac:dyDescent="0.35">
      <c r="A852" s="14" t="s">
        <v>964</v>
      </c>
      <c r="B852" s="79" t="s">
        <v>70</v>
      </c>
      <c r="C852" s="67">
        <v>0</v>
      </c>
      <c r="D852" s="16">
        <v>0</v>
      </c>
      <c r="E852" s="68"/>
      <c r="F852" s="17">
        <v>0</v>
      </c>
      <c r="G852" s="17">
        <v>0</v>
      </c>
      <c r="H852" s="17">
        <v>0</v>
      </c>
      <c r="I852" s="17">
        <v>0</v>
      </c>
      <c r="J852" s="17">
        <v>0</v>
      </c>
      <c r="K852" s="17">
        <v>0</v>
      </c>
      <c r="L852" s="17">
        <v>0</v>
      </c>
      <c r="M852" s="17">
        <v>0</v>
      </c>
      <c r="N852" s="17">
        <v>0</v>
      </c>
      <c r="O852" s="17">
        <v>0</v>
      </c>
      <c r="P852" s="17">
        <v>0</v>
      </c>
      <c r="Q852" s="17">
        <v>0</v>
      </c>
      <c r="R852" s="17">
        <v>0</v>
      </c>
      <c r="S852" s="17">
        <v>0</v>
      </c>
      <c r="T852" s="17">
        <v>0</v>
      </c>
      <c r="U852" s="17">
        <v>0</v>
      </c>
      <c r="V852" s="17">
        <v>0</v>
      </c>
      <c r="W852" s="17">
        <v>0</v>
      </c>
      <c r="X852" s="17">
        <v>0</v>
      </c>
      <c r="Y852" s="17">
        <v>0</v>
      </c>
      <c r="Z852" s="17">
        <v>0</v>
      </c>
      <c r="AA852" s="17">
        <v>0</v>
      </c>
      <c r="AB852" s="17">
        <v>0</v>
      </c>
      <c r="AC852" s="17">
        <v>0</v>
      </c>
      <c r="AD852" s="17">
        <v>0</v>
      </c>
      <c r="AE852" s="17">
        <v>0</v>
      </c>
      <c r="AF852" s="17">
        <v>0</v>
      </c>
      <c r="AG852" s="17">
        <v>0</v>
      </c>
      <c r="AH852" s="17">
        <v>0</v>
      </c>
      <c r="AI852" s="17">
        <v>0</v>
      </c>
    </row>
    <row r="853" spans="1:41" customFormat="1" hidden="1" outlineLevel="2" x14ac:dyDescent="0.35">
      <c r="A853" s="14" t="s">
        <v>965</v>
      </c>
      <c r="B853" s="79" t="s">
        <v>71</v>
      </c>
      <c r="C853" s="67">
        <v>0</v>
      </c>
      <c r="D853" s="16">
        <v>0</v>
      </c>
      <c r="E853" s="68"/>
      <c r="F853" s="17">
        <v>0</v>
      </c>
      <c r="G853" s="17">
        <v>0</v>
      </c>
      <c r="H853" s="17">
        <v>0</v>
      </c>
      <c r="I853" s="17">
        <v>0</v>
      </c>
      <c r="J853" s="17">
        <v>0</v>
      </c>
      <c r="K853" s="17">
        <v>0</v>
      </c>
      <c r="L853" s="17">
        <v>0</v>
      </c>
      <c r="M853" s="17">
        <v>0</v>
      </c>
      <c r="N853" s="17">
        <v>0</v>
      </c>
      <c r="O853" s="17">
        <v>0</v>
      </c>
      <c r="P853" s="17">
        <v>0</v>
      </c>
      <c r="Q853" s="17">
        <v>0</v>
      </c>
      <c r="R853" s="17">
        <v>0</v>
      </c>
      <c r="S853" s="17">
        <v>0</v>
      </c>
      <c r="T853" s="17">
        <v>0</v>
      </c>
      <c r="U853" s="17">
        <v>0</v>
      </c>
      <c r="V853" s="17">
        <v>0</v>
      </c>
      <c r="W853" s="17">
        <v>0</v>
      </c>
      <c r="X853" s="17">
        <v>0</v>
      </c>
      <c r="Y853" s="17">
        <v>0</v>
      </c>
      <c r="Z853" s="17">
        <v>0</v>
      </c>
      <c r="AA853" s="17">
        <v>0</v>
      </c>
      <c r="AB853" s="17">
        <v>0</v>
      </c>
      <c r="AC853" s="17">
        <v>0</v>
      </c>
      <c r="AD853" s="17">
        <v>0</v>
      </c>
      <c r="AE853" s="17">
        <v>0</v>
      </c>
      <c r="AF853" s="17">
        <v>0</v>
      </c>
      <c r="AG853" s="17">
        <v>0</v>
      </c>
      <c r="AH853" s="17">
        <v>0</v>
      </c>
      <c r="AI853" s="17">
        <v>0</v>
      </c>
    </row>
    <row r="854" spans="1:41" customFormat="1" hidden="1" outlineLevel="2" x14ac:dyDescent="0.35">
      <c r="A854" s="14" t="s">
        <v>966</v>
      </c>
      <c r="B854" s="79" t="s">
        <v>72</v>
      </c>
      <c r="C854" s="67">
        <v>1</v>
      </c>
      <c r="D854" s="16">
        <v>5963825.6694756653</v>
      </c>
      <c r="E854" s="68"/>
      <c r="F854" s="17">
        <v>0</v>
      </c>
      <c r="G854" s="17">
        <v>0</v>
      </c>
      <c r="H854" s="17">
        <v>0</v>
      </c>
      <c r="I854" s="17">
        <v>5963825.6694756653</v>
      </c>
      <c r="J854" s="17">
        <v>0</v>
      </c>
      <c r="K854" s="17">
        <v>0</v>
      </c>
      <c r="L854" s="17">
        <v>0</v>
      </c>
      <c r="M854" s="17">
        <v>0</v>
      </c>
      <c r="N854" s="17">
        <v>0</v>
      </c>
      <c r="O854" s="17">
        <v>0</v>
      </c>
      <c r="P854" s="17">
        <v>0</v>
      </c>
      <c r="Q854" s="17">
        <v>0</v>
      </c>
      <c r="R854" s="17">
        <v>0</v>
      </c>
      <c r="S854" s="17">
        <v>0</v>
      </c>
      <c r="T854" s="17">
        <v>0</v>
      </c>
      <c r="U854" s="17">
        <v>0</v>
      </c>
      <c r="V854" s="17">
        <v>0</v>
      </c>
      <c r="W854" s="17">
        <v>0</v>
      </c>
      <c r="X854" s="17">
        <v>0</v>
      </c>
      <c r="Y854" s="17">
        <v>0</v>
      </c>
      <c r="Z854" s="17">
        <v>0</v>
      </c>
      <c r="AA854" s="17">
        <v>0</v>
      </c>
      <c r="AB854" s="17">
        <v>0</v>
      </c>
      <c r="AC854" s="17">
        <v>0</v>
      </c>
      <c r="AD854" s="17">
        <v>0</v>
      </c>
      <c r="AE854" s="17">
        <v>0</v>
      </c>
      <c r="AF854" s="17">
        <v>0</v>
      </c>
      <c r="AG854" s="17">
        <v>0</v>
      </c>
      <c r="AH854" s="17">
        <v>0</v>
      </c>
      <c r="AI854" s="17">
        <v>0</v>
      </c>
    </row>
    <row r="855" spans="1:41" customFormat="1" hidden="1" outlineLevel="2" x14ac:dyDescent="0.35">
      <c r="A855" s="14" t="s">
        <v>967</v>
      </c>
      <c r="B855" s="79" t="s">
        <v>73</v>
      </c>
      <c r="C855" s="67">
        <v>0</v>
      </c>
      <c r="D855" s="16">
        <v>0</v>
      </c>
      <c r="E855" s="68"/>
      <c r="F855" s="17">
        <v>0</v>
      </c>
      <c r="G855" s="17">
        <v>0</v>
      </c>
      <c r="H855" s="17">
        <v>0</v>
      </c>
      <c r="I855" s="17">
        <v>0</v>
      </c>
      <c r="J855" s="17">
        <v>0</v>
      </c>
      <c r="K855" s="17">
        <v>0</v>
      </c>
      <c r="L855" s="17">
        <v>0</v>
      </c>
      <c r="M855" s="17">
        <v>0</v>
      </c>
      <c r="N855" s="17">
        <v>0</v>
      </c>
      <c r="O855" s="17">
        <v>0</v>
      </c>
      <c r="P855" s="17">
        <v>0</v>
      </c>
      <c r="Q855" s="17">
        <v>0</v>
      </c>
      <c r="R855" s="17">
        <v>0</v>
      </c>
      <c r="S855" s="17">
        <v>0</v>
      </c>
      <c r="T855" s="17">
        <v>0</v>
      </c>
      <c r="U855" s="17">
        <v>0</v>
      </c>
      <c r="V855" s="17">
        <v>0</v>
      </c>
      <c r="W855" s="17">
        <v>0</v>
      </c>
      <c r="X855" s="17">
        <v>0</v>
      </c>
      <c r="Y855" s="17">
        <v>0</v>
      </c>
      <c r="Z855" s="17">
        <v>0</v>
      </c>
      <c r="AA855" s="17">
        <v>0</v>
      </c>
      <c r="AB855" s="17">
        <v>0</v>
      </c>
      <c r="AC855" s="17">
        <v>0</v>
      </c>
      <c r="AD855" s="17">
        <v>0</v>
      </c>
      <c r="AE855" s="17">
        <v>0</v>
      </c>
      <c r="AF855" s="17">
        <v>0</v>
      </c>
      <c r="AG855" s="17">
        <v>0</v>
      </c>
      <c r="AH855" s="17">
        <v>0</v>
      </c>
      <c r="AI855" s="17">
        <v>0</v>
      </c>
    </row>
    <row r="856" spans="1:41" customFormat="1" hidden="1" outlineLevel="2" x14ac:dyDescent="0.35">
      <c r="A856" s="14" t="s">
        <v>968</v>
      </c>
      <c r="B856" s="79" t="s">
        <v>74</v>
      </c>
      <c r="C856" s="67">
        <v>0</v>
      </c>
      <c r="D856" s="16">
        <v>0</v>
      </c>
      <c r="E856" s="68"/>
      <c r="F856" s="17">
        <v>0</v>
      </c>
      <c r="G856" s="17">
        <v>0</v>
      </c>
      <c r="H856" s="17">
        <v>0</v>
      </c>
      <c r="I856" s="17">
        <v>0</v>
      </c>
      <c r="J856" s="17">
        <v>0</v>
      </c>
      <c r="K856" s="17">
        <v>0</v>
      </c>
      <c r="L856" s="17">
        <v>0</v>
      </c>
      <c r="M856" s="17">
        <v>0</v>
      </c>
      <c r="N856" s="17">
        <v>0</v>
      </c>
      <c r="O856" s="17">
        <v>0</v>
      </c>
      <c r="P856" s="17">
        <v>0</v>
      </c>
      <c r="Q856" s="17">
        <v>0</v>
      </c>
      <c r="R856" s="17">
        <v>0</v>
      </c>
      <c r="S856" s="17">
        <v>0</v>
      </c>
      <c r="T856" s="17">
        <v>0</v>
      </c>
      <c r="U856" s="17">
        <v>0</v>
      </c>
      <c r="V856" s="17">
        <v>0</v>
      </c>
      <c r="W856" s="17">
        <v>0</v>
      </c>
      <c r="X856" s="17">
        <v>0</v>
      </c>
      <c r="Y856" s="17">
        <v>0</v>
      </c>
      <c r="Z856" s="17">
        <v>0</v>
      </c>
      <c r="AA856" s="17">
        <v>0</v>
      </c>
      <c r="AB856" s="17">
        <v>0</v>
      </c>
      <c r="AC856" s="17">
        <v>0</v>
      </c>
      <c r="AD856" s="17">
        <v>0</v>
      </c>
      <c r="AE856" s="17">
        <v>0</v>
      </c>
      <c r="AF856" s="17">
        <v>0</v>
      </c>
      <c r="AG856" s="17">
        <v>0</v>
      </c>
      <c r="AH856" s="17">
        <v>0</v>
      </c>
      <c r="AI856" s="17">
        <v>0</v>
      </c>
    </row>
    <row r="857" spans="1:41" customFormat="1" hidden="1" outlineLevel="2" x14ac:dyDescent="0.35">
      <c r="A857" s="14" t="s">
        <v>969</v>
      </c>
      <c r="B857" s="79" t="s">
        <v>75</v>
      </c>
      <c r="C857" s="67">
        <v>0</v>
      </c>
      <c r="D857" s="16">
        <v>0</v>
      </c>
      <c r="E857" s="68"/>
      <c r="F857" s="17">
        <v>0</v>
      </c>
      <c r="G857" s="17">
        <v>0</v>
      </c>
      <c r="H857" s="17">
        <v>0</v>
      </c>
      <c r="I857" s="17">
        <v>0</v>
      </c>
      <c r="J857" s="17">
        <v>0</v>
      </c>
      <c r="K857" s="17">
        <v>0</v>
      </c>
      <c r="L857" s="17">
        <v>0</v>
      </c>
      <c r="M857" s="17">
        <v>0</v>
      </c>
      <c r="N857" s="17">
        <v>0</v>
      </c>
      <c r="O857" s="17">
        <v>0</v>
      </c>
      <c r="P857" s="17">
        <v>0</v>
      </c>
      <c r="Q857" s="17">
        <v>0</v>
      </c>
      <c r="R857" s="17">
        <v>0</v>
      </c>
      <c r="S857" s="17">
        <v>0</v>
      </c>
      <c r="T857" s="17">
        <v>0</v>
      </c>
      <c r="U857" s="17">
        <v>0</v>
      </c>
      <c r="V857" s="17">
        <v>0</v>
      </c>
      <c r="W857" s="17">
        <v>0</v>
      </c>
      <c r="X857" s="17">
        <v>0</v>
      </c>
      <c r="Y857" s="17">
        <v>0</v>
      </c>
      <c r="Z857" s="17">
        <v>0</v>
      </c>
      <c r="AA857" s="17">
        <v>0</v>
      </c>
      <c r="AB857" s="17">
        <v>0</v>
      </c>
      <c r="AC857" s="17">
        <v>0</v>
      </c>
      <c r="AD857" s="17">
        <v>0</v>
      </c>
      <c r="AE857" s="17">
        <v>0</v>
      </c>
      <c r="AF857" s="17">
        <v>0</v>
      </c>
      <c r="AG857" s="17">
        <v>0</v>
      </c>
      <c r="AH857" s="17">
        <v>0</v>
      </c>
      <c r="AI857" s="17">
        <v>0</v>
      </c>
    </row>
    <row r="858" spans="1:41" customFormat="1" hidden="1" outlineLevel="2" x14ac:dyDescent="0.35">
      <c r="A858" s="14" t="s">
        <v>970</v>
      </c>
      <c r="B858" s="79" t="s">
        <v>76</v>
      </c>
      <c r="C858" s="67">
        <v>0</v>
      </c>
      <c r="D858" s="16">
        <v>0</v>
      </c>
      <c r="E858" s="68"/>
      <c r="F858" s="17">
        <v>0</v>
      </c>
      <c r="G858" s="17">
        <v>0</v>
      </c>
      <c r="H858" s="17">
        <v>0</v>
      </c>
      <c r="I858" s="17">
        <v>0</v>
      </c>
      <c r="J858" s="17">
        <v>0</v>
      </c>
      <c r="K858" s="17">
        <v>0</v>
      </c>
      <c r="L858" s="17">
        <v>0</v>
      </c>
      <c r="M858" s="17">
        <v>0</v>
      </c>
      <c r="N858" s="17">
        <v>0</v>
      </c>
      <c r="O858" s="17">
        <v>0</v>
      </c>
      <c r="P858" s="17">
        <v>0</v>
      </c>
      <c r="Q858" s="17">
        <v>0</v>
      </c>
      <c r="R858" s="17">
        <v>0</v>
      </c>
      <c r="S858" s="17">
        <v>0</v>
      </c>
      <c r="T858" s="17">
        <v>0</v>
      </c>
      <c r="U858" s="17">
        <v>0</v>
      </c>
      <c r="V858" s="17">
        <v>0</v>
      </c>
      <c r="W858" s="17">
        <v>0</v>
      </c>
      <c r="X858" s="17">
        <v>0</v>
      </c>
      <c r="Y858" s="17">
        <v>0</v>
      </c>
      <c r="Z858" s="17">
        <v>0</v>
      </c>
      <c r="AA858" s="17">
        <v>0</v>
      </c>
      <c r="AB858" s="17">
        <v>0</v>
      </c>
      <c r="AC858" s="17">
        <v>0</v>
      </c>
      <c r="AD858" s="17">
        <v>0</v>
      </c>
      <c r="AE858" s="17">
        <v>0</v>
      </c>
      <c r="AF858" s="17">
        <v>0</v>
      </c>
      <c r="AG858" s="17">
        <v>0</v>
      </c>
      <c r="AH858" s="17">
        <v>0</v>
      </c>
      <c r="AI858" s="17">
        <v>0</v>
      </c>
    </row>
    <row r="859" spans="1:41" customFormat="1" hidden="1" outlineLevel="2" x14ac:dyDescent="0.35">
      <c r="A859" s="14" t="s">
        <v>971</v>
      </c>
      <c r="B859" s="79" t="s">
        <v>77</v>
      </c>
      <c r="C859" s="67">
        <v>0</v>
      </c>
      <c r="D859" s="16">
        <v>0</v>
      </c>
      <c r="E859" s="68"/>
      <c r="F859" s="17">
        <v>0</v>
      </c>
      <c r="G859" s="17">
        <v>0</v>
      </c>
      <c r="H859" s="17">
        <v>0</v>
      </c>
      <c r="I859" s="17">
        <v>0</v>
      </c>
      <c r="J859" s="17">
        <v>0</v>
      </c>
      <c r="K859" s="17">
        <v>0</v>
      </c>
      <c r="L859" s="17">
        <v>0</v>
      </c>
      <c r="M859" s="17">
        <v>0</v>
      </c>
      <c r="N859" s="17">
        <v>0</v>
      </c>
      <c r="O859" s="17">
        <v>0</v>
      </c>
      <c r="P859" s="17">
        <v>0</v>
      </c>
      <c r="Q859" s="17">
        <v>0</v>
      </c>
      <c r="R859" s="17">
        <v>0</v>
      </c>
      <c r="S859" s="17">
        <v>0</v>
      </c>
      <c r="T859" s="17">
        <v>0</v>
      </c>
      <c r="U859" s="17">
        <v>0</v>
      </c>
      <c r="V859" s="17">
        <v>0</v>
      </c>
      <c r="W859" s="17">
        <v>0</v>
      </c>
      <c r="X859" s="17">
        <v>0</v>
      </c>
      <c r="Y859" s="17">
        <v>0</v>
      </c>
      <c r="Z859" s="17">
        <v>0</v>
      </c>
      <c r="AA859" s="17">
        <v>0</v>
      </c>
      <c r="AB859" s="17">
        <v>0</v>
      </c>
      <c r="AC859" s="17">
        <v>0</v>
      </c>
      <c r="AD859" s="17">
        <v>0</v>
      </c>
      <c r="AE859" s="17">
        <v>0</v>
      </c>
      <c r="AF859" s="17">
        <v>0</v>
      </c>
      <c r="AG859" s="17">
        <v>0</v>
      </c>
      <c r="AH859" s="17">
        <v>0</v>
      </c>
      <c r="AI859" s="17">
        <v>0</v>
      </c>
    </row>
    <row r="860" spans="1:41" hidden="1" outlineLevel="2" x14ac:dyDescent="0.35">
      <c r="A860" s="14" t="s">
        <v>972</v>
      </c>
      <c r="B860" s="79" t="s">
        <v>78</v>
      </c>
      <c r="C860" s="67">
        <v>0</v>
      </c>
      <c r="D860" s="16">
        <v>0</v>
      </c>
      <c r="E860" s="68"/>
      <c r="F860" s="17">
        <v>0</v>
      </c>
      <c r="G860" s="17">
        <v>0</v>
      </c>
      <c r="H860" s="17">
        <v>0</v>
      </c>
      <c r="I860" s="17">
        <v>0</v>
      </c>
      <c r="J860" s="17">
        <v>0</v>
      </c>
      <c r="K860" s="17">
        <v>0</v>
      </c>
      <c r="L860" s="17">
        <v>0</v>
      </c>
      <c r="M860" s="17">
        <v>0</v>
      </c>
      <c r="N860" s="17">
        <v>0</v>
      </c>
      <c r="O860" s="17">
        <v>0</v>
      </c>
      <c r="P860" s="17">
        <v>0</v>
      </c>
      <c r="Q860" s="17">
        <v>0</v>
      </c>
      <c r="R860" s="17">
        <v>0</v>
      </c>
      <c r="S860" s="17">
        <v>0</v>
      </c>
      <c r="T860" s="17">
        <v>0</v>
      </c>
      <c r="U860" s="17">
        <v>0</v>
      </c>
      <c r="V860" s="17">
        <v>0</v>
      </c>
      <c r="W860" s="17">
        <v>0</v>
      </c>
      <c r="X860" s="17">
        <v>0</v>
      </c>
      <c r="Y860" s="17">
        <v>0</v>
      </c>
      <c r="Z860" s="17">
        <v>0</v>
      </c>
      <c r="AA860" s="17">
        <v>0</v>
      </c>
      <c r="AB860" s="17">
        <v>0</v>
      </c>
      <c r="AC860" s="17">
        <v>0</v>
      </c>
      <c r="AD860" s="17">
        <v>0</v>
      </c>
      <c r="AE860" s="17">
        <v>0</v>
      </c>
      <c r="AF860" s="17">
        <v>0</v>
      </c>
      <c r="AG860" s="17">
        <v>0</v>
      </c>
      <c r="AH860" s="17">
        <v>0</v>
      </c>
      <c r="AI860" s="17">
        <v>0</v>
      </c>
    </row>
    <row r="861" spans="1:41" hidden="1" outlineLevel="2" x14ac:dyDescent="0.35">
      <c r="A861" s="14" t="s">
        <v>973</v>
      </c>
      <c r="B861" s="79" t="s">
        <v>79</v>
      </c>
      <c r="C861" s="67">
        <v>0</v>
      </c>
      <c r="D861" s="16">
        <v>0</v>
      </c>
      <c r="E861" s="68"/>
      <c r="F861" s="17">
        <v>0</v>
      </c>
      <c r="G861" s="17">
        <v>0</v>
      </c>
      <c r="H861" s="17">
        <v>0</v>
      </c>
      <c r="I861" s="17">
        <v>0</v>
      </c>
      <c r="J861" s="17">
        <v>0</v>
      </c>
      <c r="K861" s="17">
        <v>0</v>
      </c>
      <c r="L861" s="17">
        <v>0</v>
      </c>
      <c r="M861" s="17">
        <v>0</v>
      </c>
      <c r="N861" s="17">
        <v>0</v>
      </c>
      <c r="O861" s="17">
        <v>0</v>
      </c>
      <c r="P861" s="17">
        <v>0</v>
      </c>
      <c r="Q861" s="17">
        <v>0</v>
      </c>
      <c r="R861" s="17">
        <v>0</v>
      </c>
      <c r="S861" s="17">
        <v>0</v>
      </c>
      <c r="T861" s="17">
        <v>0</v>
      </c>
      <c r="U861" s="17">
        <v>0</v>
      </c>
      <c r="V861" s="17">
        <v>0</v>
      </c>
      <c r="W861" s="17">
        <v>0</v>
      </c>
      <c r="X861" s="17">
        <v>0</v>
      </c>
      <c r="Y861" s="17">
        <v>0</v>
      </c>
      <c r="Z861" s="17">
        <v>0</v>
      </c>
      <c r="AA861" s="17">
        <v>0</v>
      </c>
      <c r="AB861" s="17">
        <v>0</v>
      </c>
      <c r="AC861" s="17">
        <v>0</v>
      </c>
      <c r="AD861" s="17">
        <v>0</v>
      </c>
      <c r="AE861" s="17">
        <v>0</v>
      </c>
      <c r="AF861" s="17">
        <v>0</v>
      </c>
      <c r="AG861" s="17">
        <v>0</v>
      </c>
      <c r="AH861" s="17">
        <v>0</v>
      </c>
      <c r="AI861" s="17">
        <v>0</v>
      </c>
    </row>
    <row r="862" spans="1:41" hidden="1" outlineLevel="2" x14ac:dyDescent="0.35">
      <c r="A862" s="14" t="s">
        <v>974</v>
      </c>
      <c r="B862" s="79" t="s">
        <v>80</v>
      </c>
      <c r="C862" s="67">
        <v>0</v>
      </c>
      <c r="D862" s="16">
        <v>0</v>
      </c>
      <c r="E862" s="68"/>
      <c r="F862" s="17">
        <v>0</v>
      </c>
      <c r="G862" s="17">
        <v>0</v>
      </c>
      <c r="H862" s="17">
        <v>0</v>
      </c>
      <c r="I862" s="17">
        <v>0</v>
      </c>
      <c r="J862" s="17">
        <v>0</v>
      </c>
      <c r="K862" s="17">
        <v>0</v>
      </c>
      <c r="L862" s="17">
        <v>0</v>
      </c>
      <c r="M862" s="17">
        <v>0</v>
      </c>
      <c r="N862" s="17">
        <v>0</v>
      </c>
      <c r="O862" s="17">
        <v>0</v>
      </c>
      <c r="P862" s="17">
        <v>0</v>
      </c>
      <c r="Q862" s="17">
        <v>0</v>
      </c>
      <c r="R862" s="17">
        <v>0</v>
      </c>
      <c r="S862" s="17">
        <v>0</v>
      </c>
      <c r="T862" s="17">
        <v>0</v>
      </c>
      <c r="U862" s="17">
        <v>0</v>
      </c>
      <c r="V862" s="17">
        <v>0</v>
      </c>
      <c r="W862" s="17">
        <v>0</v>
      </c>
      <c r="X862" s="17">
        <v>0</v>
      </c>
      <c r="Y862" s="17">
        <v>0</v>
      </c>
      <c r="Z862" s="17">
        <v>0</v>
      </c>
      <c r="AA862" s="17">
        <v>0</v>
      </c>
      <c r="AB862" s="17">
        <v>0</v>
      </c>
      <c r="AC862" s="17">
        <v>0</v>
      </c>
      <c r="AD862" s="17">
        <v>0</v>
      </c>
      <c r="AE862" s="17">
        <v>0</v>
      </c>
      <c r="AF862" s="17">
        <v>0</v>
      </c>
      <c r="AG862" s="17">
        <v>0</v>
      </c>
      <c r="AH862" s="17">
        <v>0</v>
      </c>
      <c r="AI862" s="17">
        <v>0</v>
      </c>
    </row>
    <row r="863" spans="1:41" hidden="1" outlineLevel="2" x14ac:dyDescent="0.35">
      <c r="A863" s="14" t="s">
        <v>975</v>
      </c>
      <c r="B863" s="79" t="s">
        <v>81</v>
      </c>
      <c r="C863" s="67">
        <v>0</v>
      </c>
      <c r="D863" s="16">
        <v>0</v>
      </c>
      <c r="E863" s="68"/>
      <c r="F863" s="17">
        <v>0</v>
      </c>
      <c r="G863" s="17">
        <v>0</v>
      </c>
      <c r="H863" s="17">
        <v>0</v>
      </c>
      <c r="I863" s="17">
        <v>0</v>
      </c>
      <c r="J863" s="17">
        <v>0</v>
      </c>
      <c r="K863" s="17">
        <v>0</v>
      </c>
      <c r="L863" s="17">
        <v>0</v>
      </c>
      <c r="M863" s="17">
        <v>0</v>
      </c>
      <c r="N863" s="17">
        <v>0</v>
      </c>
      <c r="O863" s="17">
        <v>0</v>
      </c>
      <c r="P863" s="17">
        <v>0</v>
      </c>
      <c r="Q863" s="17">
        <v>0</v>
      </c>
      <c r="R863" s="17">
        <v>0</v>
      </c>
      <c r="S863" s="17">
        <v>0</v>
      </c>
      <c r="T863" s="17">
        <v>0</v>
      </c>
      <c r="U863" s="17">
        <v>0</v>
      </c>
      <c r="V863" s="17">
        <v>0</v>
      </c>
      <c r="W863" s="17">
        <v>0</v>
      </c>
      <c r="X863" s="17">
        <v>0</v>
      </c>
      <c r="Y863" s="17">
        <v>0</v>
      </c>
      <c r="Z863" s="17">
        <v>0</v>
      </c>
      <c r="AA863" s="17">
        <v>0</v>
      </c>
      <c r="AB863" s="17">
        <v>0</v>
      </c>
      <c r="AC863" s="17">
        <v>0</v>
      </c>
      <c r="AD863" s="17">
        <v>0</v>
      </c>
      <c r="AE863" s="17">
        <v>0</v>
      </c>
      <c r="AF863" s="17">
        <v>0</v>
      </c>
      <c r="AG863" s="17">
        <v>0</v>
      </c>
      <c r="AH863" s="17">
        <v>0</v>
      </c>
      <c r="AI863" s="17">
        <v>0</v>
      </c>
    </row>
    <row r="864" spans="1:41" s="47" customFormat="1" ht="12" customHeight="1" collapsed="1" x14ac:dyDescent="0.35">
      <c r="A864" s="21" t="s">
        <v>159</v>
      </c>
      <c r="B864" s="22" t="s">
        <v>134</v>
      </c>
      <c r="C864" s="57">
        <v>2210</v>
      </c>
      <c r="D864" s="23">
        <v>19088377.71340638</v>
      </c>
      <c r="E864" s="68"/>
      <c r="F864" s="23">
        <v>0</v>
      </c>
      <c r="G864" s="23">
        <v>0</v>
      </c>
      <c r="H864" s="23">
        <v>0</v>
      </c>
      <c r="I864" s="23">
        <v>0</v>
      </c>
      <c r="J864" s="23">
        <v>0</v>
      </c>
      <c r="K864" s="23">
        <v>0</v>
      </c>
      <c r="L864" s="23">
        <v>0</v>
      </c>
      <c r="M864" s="23">
        <v>19088377.71340638</v>
      </c>
      <c r="N864" s="23">
        <v>0</v>
      </c>
      <c r="O864" s="23">
        <v>0</v>
      </c>
      <c r="P864" s="23">
        <v>0</v>
      </c>
      <c r="Q864" s="23">
        <v>0</v>
      </c>
      <c r="R864" s="23">
        <v>0</v>
      </c>
      <c r="S864" s="23">
        <v>0</v>
      </c>
      <c r="T864" s="23">
        <v>0</v>
      </c>
      <c r="U864" s="23">
        <v>0</v>
      </c>
      <c r="V864" s="23">
        <v>0</v>
      </c>
      <c r="W864" s="23">
        <v>0</v>
      </c>
      <c r="X864" s="23">
        <v>0</v>
      </c>
      <c r="Y864" s="23">
        <v>0</v>
      </c>
      <c r="Z864" s="23">
        <v>0</v>
      </c>
      <c r="AA864" s="23">
        <v>0</v>
      </c>
      <c r="AB864" s="23">
        <v>0</v>
      </c>
      <c r="AC864" s="23">
        <v>0</v>
      </c>
      <c r="AD864" s="23">
        <v>0</v>
      </c>
      <c r="AE864" s="23">
        <v>0</v>
      </c>
      <c r="AF864" s="23">
        <v>0</v>
      </c>
      <c r="AG864" s="23">
        <v>0</v>
      </c>
      <c r="AH864" s="23">
        <v>0</v>
      </c>
      <c r="AI864" s="23">
        <v>0</v>
      </c>
      <c r="AJ864"/>
      <c r="AK864"/>
      <c r="AL864"/>
      <c r="AM864"/>
      <c r="AN864"/>
      <c r="AO864"/>
    </row>
    <row r="865" spans="1:35" hidden="1" outlineLevel="1" x14ac:dyDescent="0.35">
      <c r="A865" s="14" t="s">
        <v>976</v>
      </c>
      <c r="B865" s="15" t="s">
        <v>52</v>
      </c>
      <c r="C865" s="67">
        <v>0</v>
      </c>
      <c r="D865" s="16">
        <v>0</v>
      </c>
      <c r="E865" s="68"/>
      <c r="F865" s="17">
        <v>0</v>
      </c>
      <c r="G865" s="17">
        <v>0</v>
      </c>
      <c r="H865" s="17">
        <v>0</v>
      </c>
      <c r="I865" s="17">
        <v>0</v>
      </c>
      <c r="J865" s="17">
        <v>0</v>
      </c>
      <c r="K865" s="17">
        <v>0</v>
      </c>
      <c r="L865" s="17">
        <v>0</v>
      </c>
      <c r="M865" s="17">
        <v>0</v>
      </c>
      <c r="N865" s="17">
        <v>0</v>
      </c>
      <c r="O865" s="17">
        <v>0</v>
      </c>
      <c r="P865" s="17">
        <v>0</v>
      </c>
      <c r="Q865" s="17">
        <v>0</v>
      </c>
      <c r="R865" s="17">
        <v>0</v>
      </c>
      <c r="S865" s="17">
        <v>0</v>
      </c>
      <c r="T865" s="17">
        <v>0</v>
      </c>
      <c r="U865" s="17">
        <v>0</v>
      </c>
      <c r="V865" s="17">
        <v>0</v>
      </c>
      <c r="W865" s="17">
        <v>0</v>
      </c>
      <c r="X865" s="17">
        <v>0</v>
      </c>
      <c r="Y865" s="17">
        <v>0</v>
      </c>
      <c r="Z865" s="17">
        <v>0</v>
      </c>
      <c r="AA865" s="17">
        <v>0</v>
      </c>
      <c r="AB865" s="17">
        <v>0</v>
      </c>
      <c r="AC865" s="17">
        <v>0</v>
      </c>
      <c r="AD865" s="17">
        <v>0</v>
      </c>
      <c r="AE865" s="17">
        <v>0</v>
      </c>
      <c r="AF865" s="17">
        <v>0</v>
      </c>
      <c r="AG865" s="17">
        <v>0</v>
      </c>
      <c r="AH865" s="17">
        <v>0</v>
      </c>
      <c r="AI865" s="17">
        <v>0</v>
      </c>
    </row>
    <row r="866" spans="1:35" hidden="1" outlineLevel="1" x14ac:dyDescent="0.35">
      <c r="A866" s="14" t="s">
        <v>977</v>
      </c>
      <c r="B866" s="15" t="s">
        <v>53</v>
      </c>
      <c r="C866" s="67">
        <v>0</v>
      </c>
      <c r="D866" s="16">
        <v>0</v>
      </c>
      <c r="E866" s="68"/>
      <c r="F866" s="17">
        <v>0</v>
      </c>
      <c r="G866" s="17">
        <v>0</v>
      </c>
      <c r="H866" s="17">
        <v>0</v>
      </c>
      <c r="I866" s="17">
        <v>0</v>
      </c>
      <c r="J866" s="17">
        <v>0</v>
      </c>
      <c r="K866" s="17">
        <v>0</v>
      </c>
      <c r="L866" s="17">
        <v>0</v>
      </c>
      <c r="M866" s="17">
        <v>0</v>
      </c>
      <c r="N866" s="17">
        <v>0</v>
      </c>
      <c r="O866" s="17">
        <v>0</v>
      </c>
      <c r="P866" s="17">
        <v>0</v>
      </c>
      <c r="Q866" s="17">
        <v>0</v>
      </c>
      <c r="R866" s="17">
        <v>0</v>
      </c>
      <c r="S866" s="17">
        <v>0</v>
      </c>
      <c r="T866" s="17">
        <v>0</v>
      </c>
      <c r="U866" s="17">
        <v>0</v>
      </c>
      <c r="V866" s="17">
        <v>0</v>
      </c>
      <c r="W866" s="17">
        <v>0</v>
      </c>
      <c r="X866" s="17">
        <v>0</v>
      </c>
      <c r="Y866" s="17">
        <v>0</v>
      </c>
      <c r="Z866" s="17">
        <v>0</v>
      </c>
      <c r="AA866" s="17">
        <v>0</v>
      </c>
      <c r="AB866" s="17">
        <v>0</v>
      </c>
      <c r="AC866" s="17">
        <v>0</v>
      </c>
      <c r="AD866" s="17">
        <v>0</v>
      </c>
      <c r="AE866" s="17">
        <v>0</v>
      </c>
      <c r="AF866" s="17">
        <v>0</v>
      </c>
      <c r="AG866" s="17">
        <v>0</v>
      </c>
      <c r="AH866" s="17">
        <v>0</v>
      </c>
      <c r="AI866" s="17">
        <v>0</v>
      </c>
    </row>
    <row r="867" spans="1:35" hidden="1" outlineLevel="1" x14ac:dyDescent="0.35">
      <c r="A867" s="14" t="s">
        <v>978</v>
      </c>
      <c r="B867" s="15" t="s">
        <v>54</v>
      </c>
      <c r="C867" s="67">
        <v>0</v>
      </c>
      <c r="D867" s="16">
        <v>0</v>
      </c>
      <c r="E867" s="68"/>
      <c r="F867" s="17">
        <v>0</v>
      </c>
      <c r="G867" s="17">
        <v>0</v>
      </c>
      <c r="H867" s="17">
        <v>0</v>
      </c>
      <c r="I867" s="17">
        <v>0</v>
      </c>
      <c r="J867" s="17">
        <v>0</v>
      </c>
      <c r="K867" s="17">
        <v>0</v>
      </c>
      <c r="L867" s="17">
        <v>0</v>
      </c>
      <c r="M867" s="17">
        <v>0</v>
      </c>
      <c r="N867" s="17">
        <v>0</v>
      </c>
      <c r="O867" s="17">
        <v>0</v>
      </c>
      <c r="P867" s="17">
        <v>0</v>
      </c>
      <c r="Q867" s="17">
        <v>0</v>
      </c>
      <c r="R867" s="17">
        <v>0</v>
      </c>
      <c r="S867" s="17">
        <v>0</v>
      </c>
      <c r="T867" s="17">
        <v>0</v>
      </c>
      <c r="U867" s="17">
        <v>0</v>
      </c>
      <c r="V867" s="17">
        <v>0</v>
      </c>
      <c r="W867" s="17">
        <v>0</v>
      </c>
      <c r="X867" s="17">
        <v>0</v>
      </c>
      <c r="Y867" s="17">
        <v>0</v>
      </c>
      <c r="Z867" s="17">
        <v>0</v>
      </c>
      <c r="AA867" s="17">
        <v>0</v>
      </c>
      <c r="AB867" s="17">
        <v>0</v>
      </c>
      <c r="AC867" s="17">
        <v>0</v>
      </c>
      <c r="AD867" s="17">
        <v>0</v>
      </c>
      <c r="AE867" s="17">
        <v>0</v>
      </c>
      <c r="AF867" s="17">
        <v>0</v>
      </c>
      <c r="AG867" s="17">
        <v>0</v>
      </c>
      <c r="AH867" s="17">
        <v>0</v>
      </c>
      <c r="AI867" s="17">
        <v>0</v>
      </c>
    </row>
    <row r="868" spans="1:35" hidden="1" outlineLevel="1" x14ac:dyDescent="0.35">
      <c r="A868" s="14" t="s">
        <v>979</v>
      </c>
      <c r="B868" s="15" t="s">
        <v>55</v>
      </c>
      <c r="C868" s="67">
        <v>0</v>
      </c>
      <c r="D868" s="16">
        <v>0</v>
      </c>
      <c r="E868" s="68"/>
      <c r="F868" s="17">
        <v>0</v>
      </c>
      <c r="G868" s="17">
        <v>0</v>
      </c>
      <c r="H868" s="17">
        <v>0</v>
      </c>
      <c r="I868" s="17">
        <v>0</v>
      </c>
      <c r="J868" s="17">
        <v>0</v>
      </c>
      <c r="K868" s="17">
        <v>0</v>
      </c>
      <c r="L868" s="17">
        <v>0</v>
      </c>
      <c r="M868" s="17">
        <v>0</v>
      </c>
      <c r="N868" s="17">
        <v>0</v>
      </c>
      <c r="O868" s="17">
        <v>0</v>
      </c>
      <c r="P868" s="17">
        <v>0</v>
      </c>
      <c r="Q868" s="17">
        <v>0</v>
      </c>
      <c r="R868" s="17">
        <v>0</v>
      </c>
      <c r="S868" s="17">
        <v>0</v>
      </c>
      <c r="T868" s="17">
        <v>0</v>
      </c>
      <c r="U868" s="17">
        <v>0</v>
      </c>
      <c r="V868" s="17">
        <v>0</v>
      </c>
      <c r="W868" s="17">
        <v>0</v>
      </c>
      <c r="X868" s="17">
        <v>0</v>
      </c>
      <c r="Y868" s="17">
        <v>0</v>
      </c>
      <c r="Z868" s="17">
        <v>0</v>
      </c>
      <c r="AA868" s="17">
        <v>0</v>
      </c>
      <c r="AB868" s="17">
        <v>0</v>
      </c>
      <c r="AC868" s="17">
        <v>0</v>
      </c>
      <c r="AD868" s="17">
        <v>0</v>
      </c>
      <c r="AE868" s="17">
        <v>0</v>
      </c>
      <c r="AF868" s="17">
        <v>0</v>
      </c>
      <c r="AG868" s="17">
        <v>0</v>
      </c>
      <c r="AH868" s="17">
        <v>0</v>
      </c>
      <c r="AI868" s="17">
        <v>0</v>
      </c>
    </row>
    <row r="869" spans="1:35" hidden="1" outlineLevel="1" x14ac:dyDescent="0.35">
      <c r="A869" s="14" t="s">
        <v>980</v>
      </c>
      <c r="B869" s="15" t="s">
        <v>56</v>
      </c>
      <c r="C869" s="67">
        <v>0</v>
      </c>
      <c r="D869" s="16">
        <v>0</v>
      </c>
      <c r="E869" s="68"/>
      <c r="F869" s="17">
        <v>0</v>
      </c>
      <c r="G869" s="17">
        <v>0</v>
      </c>
      <c r="H869" s="17">
        <v>0</v>
      </c>
      <c r="I869" s="17">
        <v>0</v>
      </c>
      <c r="J869" s="17">
        <v>0</v>
      </c>
      <c r="K869" s="17">
        <v>0</v>
      </c>
      <c r="L869" s="17">
        <v>0</v>
      </c>
      <c r="M869" s="17">
        <v>0</v>
      </c>
      <c r="N869" s="17">
        <v>0</v>
      </c>
      <c r="O869" s="17">
        <v>0</v>
      </c>
      <c r="P869" s="17">
        <v>0</v>
      </c>
      <c r="Q869" s="17">
        <v>0</v>
      </c>
      <c r="R869" s="17">
        <v>0</v>
      </c>
      <c r="S869" s="17">
        <v>0</v>
      </c>
      <c r="T869" s="17">
        <v>0</v>
      </c>
      <c r="U869" s="17">
        <v>0</v>
      </c>
      <c r="V869" s="17">
        <v>0</v>
      </c>
      <c r="W869" s="17">
        <v>0</v>
      </c>
      <c r="X869" s="17">
        <v>0</v>
      </c>
      <c r="Y869" s="17">
        <v>0</v>
      </c>
      <c r="Z869" s="17">
        <v>0</v>
      </c>
      <c r="AA869" s="17">
        <v>0</v>
      </c>
      <c r="AB869" s="17">
        <v>0</v>
      </c>
      <c r="AC869" s="17">
        <v>0</v>
      </c>
      <c r="AD869" s="17">
        <v>0</v>
      </c>
      <c r="AE869" s="17">
        <v>0</v>
      </c>
      <c r="AF869" s="17">
        <v>0</v>
      </c>
      <c r="AG869" s="17">
        <v>0</v>
      </c>
      <c r="AH869" s="17">
        <v>0</v>
      </c>
      <c r="AI869" s="17">
        <v>0</v>
      </c>
    </row>
    <row r="870" spans="1:35" hidden="1" outlineLevel="1" x14ac:dyDescent="0.35">
      <c r="A870" s="14" t="s">
        <v>981</v>
      </c>
      <c r="B870" s="15" t="s">
        <v>57</v>
      </c>
      <c r="C870" s="67">
        <v>0</v>
      </c>
      <c r="D870" s="16">
        <v>0</v>
      </c>
      <c r="E870" s="68"/>
      <c r="F870" s="17">
        <v>0</v>
      </c>
      <c r="G870" s="17">
        <v>0</v>
      </c>
      <c r="H870" s="17">
        <v>0</v>
      </c>
      <c r="I870" s="17">
        <v>0</v>
      </c>
      <c r="J870" s="17">
        <v>0</v>
      </c>
      <c r="K870" s="17">
        <v>0</v>
      </c>
      <c r="L870" s="17">
        <v>0</v>
      </c>
      <c r="M870" s="17">
        <v>0</v>
      </c>
      <c r="N870" s="17">
        <v>0</v>
      </c>
      <c r="O870" s="17">
        <v>0</v>
      </c>
      <c r="P870" s="17">
        <v>0</v>
      </c>
      <c r="Q870" s="17">
        <v>0</v>
      </c>
      <c r="R870" s="17">
        <v>0</v>
      </c>
      <c r="S870" s="17">
        <v>0</v>
      </c>
      <c r="T870" s="17">
        <v>0</v>
      </c>
      <c r="U870" s="17">
        <v>0</v>
      </c>
      <c r="V870" s="17">
        <v>0</v>
      </c>
      <c r="W870" s="17">
        <v>0</v>
      </c>
      <c r="X870" s="17">
        <v>0</v>
      </c>
      <c r="Y870" s="17">
        <v>0</v>
      </c>
      <c r="Z870" s="17">
        <v>0</v>
      </c>
      <c r="AA870" s="17">
        <v>0</v>
      </c>
      <c r="AB870" s="17">
        <v>0</v>
      </c>
      <c r="AC870" s="17">
        <v>0</v>
      </c>
      <c r="AD870" s="17">
        <v>0</v>
      </c>
      <c r="AE870" s="17">
        <v>0</v>
      </c>
      <c r="AF870" s="17">
        <v>0</v>
      </c>
      <c r="AG870" s="17">
        <v>0</v>
      </c>
      <c r="AH870" s="17">
        <v>0</v>
      </c>
      <c r="AI870" s="17">
        <v>0</v>
      </c>
    </row>
    <row r="871" spans="1:35" hidden="1" outlineLevel="1" x14ac:dyDescent="0.35">
      <c r="A871" s="14" t="s">
        <v>982</v>
      </c>
      <c r="B871" s="15" t="s">
        <v>58</v>
      </c>
      <c r="C871" s="67">
        <v>0</v>
      </c>
      <c r="D871" s="16">
        <v>0</v>
      </c>
      <c r="E871" s="68"/>
      <c r="F871" s="17">
        <v>0</v>
      </c>
      <c r="G871" s="17">
        <v>0</v>
      </c>
      <c r="H871" s="17">
        <v>0</v>
      </c>
      <c r="I871" s="17">
        <v>0</v>
      </c>
      <c r="J871" s="17">
        <v>0</v>
      </c>
      <c r="K871" s="17">
        <v>0</v>
      </c>
      <c r="L871" s="17">
        <v>0</v>
      </c>
      <c r="M871" s="17">
        <v>0</v>
      </c>
      <c r="N871" s="17">
        <v>0</v>
      </c>
      <c r="O871" s="17">
        <v>0</v>
      </c>
      <c r="P871" s="17">
        <v>0</v>
      </c>
      <c r="Q871" s="17">
        <v>0</v>
      </c>
      <c r="R871" s="17">
        <v>0</v>
      </c>
      <c r="S871" s="17">
        <v>0</v>
      </c>
      <c r="T871" s="17">
        <v>0</v>
      </c>
      <c r="U871" s="17">
        <v>0</v>
      </c>
      <c r="V871" s="17">
        <v>0</v>
      </c>
      <c r="W871" s="17">
        <v>0</v>
      </c>
      <c r="X871" s="17">
        <v>0</v>
      </c>
      <c r="Y871" s="17">
        <v>0</v>
      </c>
      <c r="Z871" s="17">
        <v>0</v>
      </c>
      <c r="AA871" s="17">
        <v>0</v>
      </c>
      <c r="AB871" s="17">
        <v>0</v>
      </c>
      <c r="AC871" s="17">
        <v>0</v>
      </c>
      <c r="AD871" s="17">
        <v>0</v>
      </c>
      <c r="AE871" s="17">
        <v>0</v>
      </c>
      <c r="AF871" s="17">
        <v>0</v>
      </c>
      <c r="AG871" s="17">
        <v>0</v>
      </c>
      <c r="AH871" s="17">
        <v>0</v>
      </c>
      <c r="AI871" s="17">
        <v>0</v>
      </c>
    </row>
    <row r="872" spans="1:35" hidden="1" outlineLevel="1" x14ac:dyDescent="0.35">
      <c r="A872" s="14" t="s">
        <v>983</v>
      </c>
      <c r="B872" s="15" t="s">
        <v>59</v>
      </c>
      <c r="C872" s="67">
        <v>0</v>
      </c>
      <c r="D872" s="16">
        <v>0</v>
      </c>
      <c r="E872" s="68"/>
      <c r="F872" s="17">
        <v>0</v>
      </c>
      <c r="G872" s="17">
        <v>0</v>
      </c>
      <c r="H872" s="17">
        <v>0</v>
      </c>
      <c r="I872" s="17">
        <v>0</v>
      </c>
      <c r="J872" s="17">
        <v>0</v>
      </c>
      <c r="K872" s="17">
        <v>0</v>
      </c>
      <c r="L872" s="17">
        <v>0</v>
      </c>
      <c r="M872" s="17">
        <v>0</v>
      </c>
      <c r="N872" s="17">
        <v>0</v>
      </c>
      <c r="O872" s="17">
        <v>0</v>
      </c>
      <c r="P872" s="17">
        <v>0</v>
      </c>
      <c r="Q872" s="17">
        <v>0</v>
      </c>
      <c r="R872" s="17">
        <v>0</v>
      </c>
      <c r="S872" s="17">
        <v>0</v>
      </c>
      <c r="T872" s="17">
        <v>0</v>
      </c>
      <c r="U872" s="17">
        <v>0</v>
      </c>
      <c r="V872" s="17">
        <v>0</v>
      </c>
      <c r="W872" s="17">
        <v>0</v>
      </c>
      <c r="X872" s="17">
        <v>0</v>
      </c>
      <c r="Y872" s="17">
        <v>0</v>
      </c>
      <c r="Z872" s="17">
        <v>0</v>
      </c>
      <c r="AA872" s="17">
        <v>0</v>
      </c>
      <c r="AB872" s="17">
        <v>0</v>
      </c>
      <c r="AC872" s="17">
        <v>0</v>
      </c>
      <c r="AD872" s="17">
        <v>0</v>
      </c>
      <c r="AE872" s="17">
        <v>0</v>
      </c>
      <c r="AF872" s="17">
        <v>0</v>
      </c>
      <c r="AG872" s="17">
        <v>0</v>
      </c>
      <c r="AH872" s="17">
        <v>0</v>
      </c>
      <c r="AI872" s="17">
        <v>0</v>
      </c>
    </row>
    <row r="873" spans="1:35" hidden="1" outlineLevel="1" x14ac:dyDescent="0.35">
      <c r="A873" s="14" t="s">
        <v>984</v>
      </c>
      <c r="B873" s="15" t="s">
        <v>60</v>
      </c>
      <c r="C873" s="67">
        <v>0</v>
      </c>
      <c r="D873" s="16">
        <v>0</v>
      </c>
      <c r="E873" s="68"/>
      <c r="F873" s="17">
        <v>0</v>
      </c>
      <c r="G873" s="17">
        <v>0</v>
      </c>
      <c r="H873" s="17">
        <v>0</v>
      </c>
      <c r="I873" s="17">
        <v>0</v>
      </c>
      <c r="J873" s="17">
        <v>0</v>
      </c>
      <c r="K873" s="17">
        <v>0</v>
      </c>
      <c r="L873" s="17">
        <v>0</v>
      </c>
      <c r="M873" s="17">
        <v>0</v>
      </c>
      <c r="N873" s="17">
        <v>0</v>
      </c>
      <c r="O873" s="17">
        <v>0</v>
      </c>
      <c r="P873" s="17">
        <v>0</v>
      </c>
      <c r="Q873" s="17">
        <v>0</v>
      </c>
      <c r="R873" s="17">
        <v>0</v>
      </c>
      <c r="S873" s="17">
        <v>0</v>
      </c>
      <c r="T873" s="17">
        <v>0</v>
      </c>
      <c r="U873" s="17">
        <v>0</v>
      </c>
      <c r="V873" s="17">
        <v>0</v>
      </c>
      <c r="W873" s="17">
        <v>0</v>
      </c>
      <c r="X873" s="17">
        <v>0</v>
      </c>
      <c r="Y873" s="17">
        <v>0</v>
      </c>
      <c r="Z873" s="17">
        <v>0</v>
      </c>
      <c r="AA873" s="17">
        <v>0</v>
      </c>
      <c r="AB873" s="17">
        <v>0</v>
      </c>
      <c r="AC873" s="17">
        <v>0</v>
      </c>
      <c r="AD873" s="17">
        <v>0</v>
      </c>
      <c r="AE873" s="17">
        <v>0</v>
      </c>
      <c r="AF873" s="17">
        <v>0</v>
      </c>
      <c r="AG873" s="17">
        <v>0</v>
      </c>
      <c r="AH873" s="17">
        <v>0</v>
      </c>
      <c r="AI873" s="17">
        <v>0</v>
      </c>
    </row>
    <row r="874" spans="1:35" hidden="1" outlineLevel="1" x14ac:dyDescent="0.35">
      <c r="A874" s="14" t="s">
        <v>985</v>
      </c>
      <c r="B874" s="15" t="s">
        <v>61</v>
      </c>
      <c r="C874" s="67">
        <v>0</v>
      </c>
      <c r="D874" s="16">
        <v>0</v>
      </c>
      <c r="E874" s="68"/>
      <c r="F874" s="17">
        <v>0</v>
      </c>
      <c r="G874" s="17">
        <v>0</v>
      </c>
      <c r="H874" s="17">
        <v>0</v>
      </c>
      <c r="I874" s="17">
        <v>0</v>
      </c>
      <c r="J874" s="17">
        <v>0</v>
      </c>
      <c r="K874" s="17">
        <v>0</v>
      </c>
      <c r="L874" s="17">
        <v>0</v>
      </c>
      <c r="M874" s="17">
        <v>0</v>
      </c>
      <c r="N874" s="17">
        <v>0</v>
      </c>
      <c r="O874" s="17">
        <v>0</v>
      </c>
      <c r="P874" s="17">
        <v>0</v>
      </c>
      <c r="Q874" s="17">
        <v>0</v>
      </c>
      <c r="R874" s="17">
        <v>0</v>
      </c>
      <c r="S874" s="17">
        <v>0</v>
      </c>
      <c r="T874" s="17">
        <v>0</v>
      </c>
      <c r="U874" s="17">
        <v>0</v>
      </c>
      <c r="V874" s="17">
        <v>0</v>
      </c>
      <c r="W874" s="17">
        <v>0</v>
      </c>
      <c r="X874" s="17">
        <v>0</v>
      </c>
      <c r="Y874" s="17">
        <v>0</v>
      </c>
      <c r="Z874" s="17">
        <v>0</v>
      </c>
      <c r="AA874" s="17">
        <v>0</v>
      </c>
      <c r="AB874" s="17">
        <v>0</v>
      </c>
      <c r="AC874" s="17">
        <v>0</v>
      </c>
      <c r="AD874" s="17">
        <v>0</v>
      </c>
      <c r="AE874" s="17">
        <v>0</v>
      </c>
      <c r="AF874" s="17">
        <v>0</v>
      </c>
      <c r="AG874" s="17">
        <v>0</v>
      </c>
      <c r="AH874" s="17">
        <v>0</v>
      </c>
      <c r="AI874" s="17">
        <v>0</v>
      </c>
    </row>
    <row r="875" spans="1:35" hidden="1" outlineLevel="1" x14ac:dyDescent="0.35">
      <c r="A875" s="14" t="s">
        <v>986</v>
      </c>
      <c r="B875" s="15" t="s">
        <v>62</v>
      </c>
      <c r="C875" s="67">
        <v>0</v>
      </c>
      <c r="D875" s="16">
        <v>0</v>
      </c>
      <c r="E875" s="68"/>
      <c r="F875" s="17">
        <v>0</v>
      </c>
      <c r="G875" s="17">
        <v>0</v>
      </c>
      <c r="H875" s="17">
        <v>0</v>
      </c>
      <c r="I875" s="17">
        <v>0</v>
      </c>
      <c r="J875" s="17">
        <v>0</v>
      </c>
      <c r="K875" s="17">
        <v>0</v>
      </c>
      <c r="L875" s="17">
        <v>0</v>
      </c>
      <c r="M875" s="17">
        <v>0</v>
      </c>
      <c r="N875" s="17">
        <v>0</v>
      </c>
      <c r="O875" s="17">
        <v>0</v>
      </c>
      <c r="P875" s="17">
        <v>0</v>
      </c>
      <c r="Q875" s="17">
        <v>0</v>
      </c>
      <c r="R875" s="17">
        <v>0</v>
      </c>
      <c r="S875" s="17">
        <v>0</v>
      </c>
      <c r="T875" s="17">
        <v>0</v>
      </c>
      <c r="U875" s="17">
        <v>0</v>
      </c>
      <c r="V875" s="17">
        <v>0</v>
      </c>
      <c r="W875" s="17">
        <v>0</v>
      </c>
      <c r="X875" s="17">
        <v>0</v>
      </c>
      <c r="Y875" s="17">
        <v>0</v>
      </c>
      <c r="Z875" s="17">
        <v>0</v>
      </c>
      <c r="AA875" s="17">
        <v>0</v>
      </c>
      <c r="AB875" s="17">
        <v>0</v>
      </c>
      <c r="AC875" s="17">
        <v>0</v>
      </c>
      <c r="AD875" s="17">
        <v>0</v>
      </c>
      <c r="AE875" s="17">
        <v>0</v>
      </c>
      <c r="AF875" s="17">
        <v>0</v>
      </c>
      <c r="AG875" s="17">
        <v>0</v>
      </c>
      <c r="AH875" s="17">
        <v>0</v>
      </c>
      <c r="AI875" s="17">
        <v>0</v>
      </c>
    </row>
    <row r="876" spans="1:35" customFormat="1" hidden="1" outlineLevel="1" x14ac:dyDescent="0.35">
      <c r="A876" s="14" t="s">
        <v>987</v>
      </c>
      <c r="B876" s="15" t="s">
        <v>63</v>
      </c>
      <c r="C876" s="67">
        <v>0</v>
      </c>
      <c r="D876" s="16">
        <v>0</v>
      </c>
      <c r="E876" s="68"/>
      <c r="F876" s="17">
        <v>0</v>
      </c>
      <c r="G876" s="17">
        <v>0</v>
      </c>
      <c r="H876" s="17">
        <v>0</v>
      </c>
      <c r="I876" s="17">
        <v>0</v>
      </c>
      <c r="J876" s="17">
        <v>0</v>
      </c>
      <c r="K876" s="17">
        <v>0</v>
      </c>
      <c r="L876" s="17">
        <v>0</v>
      </c>
      <c r="M876" s="17">
        <v>0</v>
      </c>
      <c r="N876" s="17">
        <v>0</v>
      </c>
      <c r="O876" s="17">
        <v>0</v>
      </c>
      <c r="P876" s="17">
        <v>0</v>
      </c>
      <c r="Q876" s="17">
        <v>0</v>
      </c>
      <c r="R876" s="17">
        <v>0</v>
      </c>
      <c r="S876" s="17">
        <v>0</v>
      </c>
      <c r="T876" s="17">
        <v>0</v>
      </c>
      <c r="U876" s="17">
        <v>0</v>
      </c>
      <c r="V876" s="17">
        <v>0</v>
      </c>
      <c r="W876" s="17">
        <v>0</v>
      </c>
      <c r="X876" s="17">
        <v>0</v>
      </c>
      <c r="Y876" s="17">
        <v>0</v>
      </c>
      <c r="Z876" s="17">
        <v>0</v>
      </c>
      <c r="AA876" s="17">
        <v>0</v>
      </c>
      <c r="AB876" s="17">
        <v>0</v>
      </c>
      <c r="AC876" s="17">
        <v>0</v>
      </c>
      <c r="AD876" s="17">
        <v>0</v>
      </c>
      <c r="AE876" s="17">
        <v>0</v>
      </c>
      <c r="AF876" s="17">
        <v>0</v>
      </c>
      <c r="AG876" s="17">
        <v>0</v>
      </c>
      <c r="AH876" s="17">
        <v>0</v>
      </c>
      <c r="AI876" s="17">
        <v>0</v>
      </c>
    </row>
    <row r="877" spans="1:35" customFormat="1" hidden="1" outlineLevel="1" x14ac:dyDescent="0.35">
      <c r="A877" s="14" t="s">
        <v>988</v>
      </c>
      <c r="B877" s="15" t="s">
        <v>64</v>
      </c>
      <c r="C877" s="67">
        <v>0</v>
      </c>
      <c r="D877" s="16">
        <v>0</v>
      </c>
      <c r="E877" s="68"/>
      <c r="F877" s="17">
        <v>0</v>
      </c>
      <c r="G877" s="17">
        <v>0</v>
      </c>
      <c r="H877" s="17">
        <v>0</v>
      </c>
      <c r="I877" s="17">
        <v>0</v>
      </c>
      <c r="J877" s="17">
        <v>0</v>
      </c>
      <c r="K877" s="17">
        <v>0</v>
      </c>
      <c r="L877" s="17">
        <v>0</v>
      </c>
      <c r="M877" s="17">
        <v>0</v>
      </c>
      <c r="N877" s="17">
        <v>0</v>
      </c>
      <c r="O877" s="17">
        <v>0</v>
      </c>
      <c r="P877" s="17">
        <v>0</v>
      </c>
      <c r="Q877" s="17">
        <v>0</v>
      </c>
      <c r="R877" s="17">
        <v>0</v>
      </c>
      <c r="S877" s="17">
        <v>0</v>
      </c>
      <c r="T877" s="17">
        <v>0</v>
      </c>
      <c r="U877" s="17">
        <v>0</v>
      </c>
      <c r="V877" s="17">
        <v>0</v>
      </c>
      <c r="W877" s="17">
        <v>0</v>
      </c>
      <c r="X877" s="17">
        <v>0</v>
      </c>
      <c r="Y877" s="17">
        <v>0</v>
      </c>
      <c r="Z877" s="17">
        <v>0</v>
      </c>
      <c r="AA877" s="17">
        <v>0</v>
      </c>
      <c r="AB877" s="17">
        <v>0</v>
      </c>
      <c r="AC877" s="17">
        <v>0</v>
      </c>
      <c r="AD877" s="17">
        <v>0</v>
      </c>
      <c r="AE877" s="17">
        <v>0</v>
      </c>
      <c r="AF877" s="17">
        <v>0</v>
      </c>
      <c r="AG877" s="17">
        <v>0</v>
      </c>
      <c r="AH877" s="17">
        <v>0</v>
      </c>
      <c r="AI877" s="17">
        <v>0</v>
      </c>
    </row>
    <row r="878" spans="1:35" customFormat="1" hidden="1" outlineLevel="1" x14ac:dyDescent="0.35">
      <c r="A878" s="14" t="s">
        <v>989</v>
      </c>
      <c r="B878" s="15" t="s">
        <v>65</v>
      </c>
      <c r="C878" s="67">
        <v>0</v>
      </c>
      <c r="D878" s="16">
        <v>0</v>
      </c>
      <c r="E878" s="68"/>
      <c r="F878" s="17">
        <v>0</v>
      </c>
      <c r="G878" s="17">
        <v>0</v>
      </c>
      <c r="H878" s="17">
        <v>0</v>
      </c>
      <c r="I878" s="17">
        <v>0</v>
      </c>
      <c r="J878" s="17">
        <v>0</v>
      </c>
      <c r="K878" s="17">
        <v>0</v>
      </c>
      <c r="L878" s="17">
        <v>0</v>
      </c>
      <c r="M878" s="17">
        <v>0</v>
      </c>
      <c r="N878" s="17">
        <v>0</v>
      </c>
      <c r="O878" s="17">
        <v>0</v>
      </c>
      <c r="P878" s="17">
        <v>0</v>
      </c>
      <c r="Q878" s="17">
        <v>0</v>
      </c>
      <c r="R878" s="17">
        <v>0</v>
      </c>
      <c r="S878" s="17">
        <v>0</v>
      </c>
      <c r="T878" s="17">
        <v>0</v>
      </c>
      <c r="U878" s="17">
        <v>0</v>
      </c>
      <c r="V878" s="17">
        <v>0</v>
      </c>
      <c r="W878" s="17">
        <v>0</v>
      </c>
      <c r="X878" s="17">
        <v>0</v>
      </c>
      <c r="Y878" s="17">
        <v>0</v>
      </c>
      <c r="Z878" s="17">
        <v>0</v>
      </c>
      <c r="AA878" s="17">
        <v>0</v>
      </c>
      <c r="AB878" s="17">
        <v>0</v>
      </c>
      <c r="AC878" s="17">
        <v>0</v>
      </c>
      <c r="AD878" s="17">
        <v>0</v>
      </c>
      <c r="AE878" s="17">
        <v>0</v>
      </c>
      <c r="AF878" s="17">
        <v>0</v>
      </c>
      <c r="AG878" s="17">
        <v>0</v>
      </c>
      <c r="AH878" s="17">
        <v>0</v>
      </c>
      <c r="AI878" s="17">
        <v>0</v>
      </c>
    </row>
    <row r="879" spans="1:35" customFormat="1" hidden="1" outlineLevel="1" x14ac:dyDescent="0.35">
      <c r="A879" s="14" t="s">
        <v>990</v>
      </c>
      <c r="B879" s="15" t="s">
        <v>66</v>
      </c>
      <c r="C879" s="67">
        <v>0</v>
      </c>
      <c r="D879" s="16">
        <v>0</v>
      </c>
      <c r="E879" s="68"/>
      <c r="F879" s="17">
        <v>0</v>
      </c>
      <c r="G879" s="17">
        <v>0</v>
      </c>
      <c r="H879" s="17">
        <v>0</v>
      </c>
      <c r="I879" s="17">
        <v>0</v>
      </c>
      <c r="J879" s="17">
        <v>0</v>
      </c>
      <c r="K879" s="17">
        <v>0</v>
      </c>
      <c r="L879" s="17">
        <v>0</v>
      </c>
      <c r="M879" s="17">
        <v>0</v>
      </c>
      <c r="N879" s="17">
        <v>0</v>
      </c>
      <c r="O879" s="17">
        <v>0</v>
      </c>
      <c r="P879" s="17">
        <v>0</v>
      </c>
      <c r="Q879" s="17">
        <v>0</v>
      </c>
      <c r="R879" s="17">
        <v>0</v>
      </c>
      <c r="S879" s="17">
        <v>0</v>
      </c>
      <c r="T879" s="17">
        <v>0</v>
      </c>
      <c r="U879" s="17">
        <v>0</v>
      </c>
      <c r="V879" s="17">
        <v>0</v>
      </c>
      <c r="W879" s="17">
        <v>0</v>
      </c>
      <c r="X879" s="17">
        <v>0</v>
      </c>
      <c r="Y879" s="17">
        <v>0</v>
      </c>
      <c r="Z879" s="17">
        <v>0</v>
      </c>
      <c r="AA879" s="17">
        <v>0</v>
      </c>
      <c r="AB879" s="17">
        <v>0</v>
      </c>
      <c r="AC879" s="17">
        <v>0</v>
      </c>
      <c r="AD879" s="17">
        <v>0</v>
      </c>
      <c r="AE879" s="17">
        <v>0</v>
      </c>
      <c r="AF879" s="17">
        <v>0</v>
      </c>
      <c r="AG879" s="17">
        <v>0</v>
      </c>
      <c r="AH879" s="17">
        <v>0</v>
      </c>
      <c r="AI879" s="17">
        <v>0</v>
      </c>
    </row>
    <row r="880" spans="1:35" customFormat="1" hidden="1" outlineLevel="1" x14ac:dyDescent="0.35">
      <c r="A880" s="14" t="s">
        <v>991</v>
      </c>
      <c r="B880" s="15" t="s">
        <v>67</v>
      </c>
      <c r="C880" s="67">
        <v>0</v>
      </c>
      <c r="D880" s="16">
        <v>0</v>
      </c>
      <c r="E880" s="68"/>
      <c r="F880" s="17">
        <v>0</v>
      </c>
      <c r="G880" s="17">
        <v>0</v>
      </c>
      <c r="H880" s="17">
        <v>0</v>
      </c>
      <c r="I880" s="17">
        <v>0</v>
      </c>
      <c r="J880" s="17">
        <v>0</v>
      </c>
      <c r="K880" s="17">
        <v>0</v>
      </c>
      <c r="L880" s="17">
        <v>0</v>
      </c>
      <c r="M880" s="17">
        <v>0</v>
      </c>
      <c r="N880" s="17">
        <v>0</v>
      </c>
      <c r="O880" s="17">
        <v>0</v>
      </c>
      <c r="P880" s="17">
        <v>0</v>
      </c>
      <c r="Q880" s="17">
        <v>0</v>
      </c>
      <c r="R880" s="17">
        <v>0</v>
      </c>
      <c r="S880" s="17">
        <v>0</v>
      </c>
      <c r="T880" s="17">
        <v>0</v>
      </c>
      <c r="U880" s="17">
        <v>0</v>
      </c>
      <c r="V880" s="17">
        <v>0</v>
      </c>
      <c r="W880" s="17">
        <v>0</v>
      </c>
      <c r="X880" s="17">
        <v>0</v>
      </c>
      <c r="Y880" s="17">
        <v>0</v>
      </c>
      <c r="Z880" s="17">
        <v>0</v>
      </c>
      <c r="AA880" s="17">
        <v>0</v>
      </c>
      <c r="AB880" s="17">
        <v>0</v>
      </c>
      <c r="AC880" s="17">
        <v>0</v>
      </c>
      <c r="AD880" s="17">
        <v>0</v>
      </c>
      <c r="AE880" s="17">
        <v>0</v>
      </c>
      <c r="AF880" s="17">
        <v>0</v>
      </c>
      <c r="AG880" s="17">
        <v>0</v>
      </c>
      <c r="AH880" s="17">
        <v>0</v>
      </c>
      <c r="AI880" s="17">
        <v>0</v>
      </c>
    </row>
    <row r="881" spans="1:35" customFormat="1" hidden="1" outlineLevel="1" x14ac:dyDescent="0.35">
      <c r="A881" s="14" t="s">
        <v>992</v>
      </c>
      <c r="B881" s="15" t="s">
        <v>68</v>
      </c>
      <c r="C881" s="67">
        <v>0</v>
      </c>
      <c r="D881" s="16">
        <v>0</v>
      </c>
      <c r="E881" s="68"/>
      <c r="F881" s="17">
        <v>0</v>
      </c>
      <c r="G881" s="17">
        <v>0</v>
      </c>
      <c r="H881" s="17">
        <v>0</v>
      </c>
      <c r="I881" s="17">
        <v>0</v>
      </c>
      <c r="J881" s="17">
        <v>0</v>
      </c>
      <c r="K881" s="17">
        <v>0</v>
      </c>
      <c r="L881" s="17">
        <v>0</v>
      </c>
      <c r="M881" s="17">
        <v>0</v>
      </c>
      <c r="N881" s="17">
        <v>0</v>
      </c>
      <c r="O881" s="17">
        <v>0</v>
      </c>
      <c r="P881" s="17">
        <v>0</v>
      </c>
      <c r="Q881" s="17">
        <v>0</v>
      </c>
      <c r="R881" s="17">
        <v>0</v>
      </c>
      <c r="S881" s="17">
        <v>0</v>
      </c>
      <c r="T881" s="17">
        <v>0</v>
      </c>
      <c r="U881" s="17">
        <v>0</v>
      </c>
      <c r="V881" s="17">
        <v>0</v>
      </c>
      <c r="W881" s="17">
        <v>0</v>
      </c>
      <c r="X881" s="17">
        <v>0</v>
      </c>
      <c r="Y881" s="17">
        <v>0</v>
      </c>
      <c r="Z881" s="17">
        <v>0</v>
      </c>
      <c r="AA881" s="17">
        <v>0</v>
      </c>
      <c r="AB881" s="17">
        <v>0</v>
      </c>
      <c r="AC881" s="17">
        <v>0</v>
      </c>
      <c r="AD881" s="17">
        <v>0</v>
      </c>
      <c r="AE881" s="17">
        <v>0</v>
      </c>
      <c r="AF881" s="17">
        <v>0</v>
      </c>
      <c r="AG881" s="17">
        <v>0</v>
      </c>
      <c r="AH881" s="17">
        <v>0</v>
      </c>
      <c r="AI881" s="17">
        <v>0</v>
      </c>
    </row>
    <row r="882" spans="1:35" customFormat="1" hidden="1" outlineLevel="1" x14ac:dyDescent="0.35">
      <c r="A882" s="14" t="s">
        <v>993</v>
      </c>
      <c r="B882" s="15" t="s">
        <v>69</v>
      </c>
      <c r="C882" s="67">
        <v>0</v>
      </c>
      <c r="D882" s="16">
        <v>0</v>
      </c>
      <c r="E882" s="68"/>
      <c r="F882" s="17">
        <v>0</v>
      </c>
      <c r="G882" s="17">
        <v>0</v>
      </c>
      <c r="H882" s="17">
        <v>0</v>
      </c>
      <c r="I882" s="17">
        <v>0</v>
      </c>
      <c r="J882" s="17">
        <v>0</v>
      </c>
      <c r="K882" s="17">
        <v>0</v>
      </c>
      <c r="L882" s="17">
        <v>0</v>
      </c>
      <c r="M882" s="17">
        <v>0</v>
      </c>
      <c r="N882" s="17">
        <v>0</v>
      </c>
      <c r="O882" s="17">
        <v>0</v>
      </c>
      <c r="P882" s="17">
        <v>0</v>
      </c>
      <c r="Q882" s="17">
        <v>0</v>
      </c>
      <c r="R882" s="17">
        <v>0</v>
      </c>
      <c r="S882" s="17">
        <v>0</v>
      </c>
      <c r="T882" s="17">
        <v>0</v>
      </c>
      <c r="U882" s="17">
        <v>0</v>
      </c>
      <c r="V882" s="17">
        <v>0</v>
      </c>
      <c r="W882" s="17">
        <v>0</v>
      </c>
      <c r="X882" s="17">
        <v>0</v>
      </c>
      <c r="Y882" s="17">
        <v>0</v>
      </c>
      <c r="Z882" s="17">
        <v>0</v>
      </c>
      <c r="AA882" s="17">
        <v>0</v>
      </c>
      <c r="AB882" s="17">
        <v>0</v>
      </c>
      <c r="AC882" s="17">
        <v>0</v>
      </c>
      <c r="AD882" s="17">
        <v>0</v>
      </c>
      <c r="AE882" s="17">
        <v>0</v>
      </c>
      <c r="AF882" s="17">
        <v>0</v>
      </c>
      <c r="AG882" s="17">
        <v>0</v>
      </c>
      <c r="AH882" s="17">
        <v>0</v>
      </c>
      <c r="AI882" s="17">
        <v>0</v>
      </c>
    </row>
    <row r="883" spans="1:35" customFormat="1" hidden="1" outlineLevel="1" x14ac:dyDescent="0.35">
      <c r="A883" s="14" t="s">
        <v>994</v>
      </c>
      <c r="B883" s="15" t="s">
        <v>70</v>
      </c>
      <c r="C883" s="67">
        <v>0</v>
      </c>
      <c r="D883" s="16">
        <v>0</v>
      </c>
      <c r="E883" s="68"/>
      <c r="F883" s="17">
        <v>0</v>
      </c>
      <c r="G883" s="17">
        <v>0</v>
      </c>
      <c r="H883" s="17">
        <v>0</v>
      </c>
      <c r="I883" s="17">
        <v>0</v>
      </c>
      <c r="J883" s="17">
        <v>0</v>
      </c>
      <c r="K883" s="17">
        <v>0</v>
      </c>
      <c r="L883" s="17">
        <v>0</v>
      </c>
      <c r="M883" s="17">
        <v>0</v>
      </c>
      <c r="N883" s="17">
        <v>0</v>
      </c>
      <c r="O883" s="17">
        <v>0</v>
      </c>
      <c r="P883" s="17">
        <v>0</v>
      </c>
      <c r="Q883" s="17">
        <v>0</v>
      </c>
      <c r="R883" s="17">
        <v>0</v>
      </c>
      <c r="S883" s="17">
        <v>0</v>
      </c>
      <c r="T883" s="17">
        <v>0</v>
      </c>
      <c r="U883" s="17">
        <v>0</v>
      </c>
      <c r="V883" s="17">
        <v>0</v>
      </c>
      <c r="W883" s="17">
        <v>0</v>
      </c>
      <c r="X883" s="17">
        <v>0</v>
      </c>
      <c r="Y883" s="17">
        <v>0</v>
      </c>
      <c r="Z883" s="17">
        <v>0</v>
      </c>
      <c r="AA883" s="17">
        <v>0</v>
      </c>
      <c r="AB883" s="17">
        <v>0</v>
      </c>
      <c r="AC883" s="17">
        <v>0</v>
      </c>
      <c r="AD883" s="17">
        <v>0</v>
      </c>
      <c r="AE883" s="17">
        <v>0</v>
      </c>
      <c r="AF883" s="17">
        <v>0</v>
      </c>
      <c r="AG883" s="17">
        <v>0</v>
      </c>
      <c r="AH883" s="17">
        <v>0</v>
      </c>
      <c r="AI883" s="17">
        <v>0</v>
      </c>
    </row>
    <row r="884" spans="1:35" customFormat="1" hidden="1" outlineLevel="1" x14ac:dyDescent="0.35">
      <c r="A884" s="14" t="s">
        <v>995</v>
      </c>
      <c r="B884" s="15" t="s">
        <v>71</v>
      </c>
      <c r="C884" s="67">
        <v>0</v>
      </c>
      <c r="D884" s="16">
        <v>0</v>
      </c>
      <c r="E884" s="68"/>
      <c r="F884" s="17">
        <v>0</v>
      </c>
      <c r="G884" s="17">
        <v>0</v>
      </c>
      <c r="H884" s="17">
        <v>0</v>
      </c>
      <c r="I884" s="17">
        <v>0</v>
      </c>
      <c r="J884" s="17">
        <v>0</v>
      </c>
      <c r="K884" s="17">
        <v>0</v>
      </c>
      <c r="L884" s="17">
        <v>0</v>
      </c>
      <c r="M884" s="17">
        <v>0</v>
      </c>
      <c r="N884" s="17">
        <v>0</v>
      </c>
      <c r="O884" s="17">
        <v>0</v>
      </c>
      <c r="P884" s="17">
        <v>0</v>
      </c>
      <c r="Q884" s="17">
        <v>0</v>
      </c>
      <c r="R884" s="17">
        <v>0</v>
      </c>
      <c r="S884" s="17">
        <v>0</v>
      </c>
      <c r="T884" s="17">
        <v>0</v>
      </c>
      <c r="U884" s="17">
        <v>0</v>
      </c>
      <c r="V884" s="17">
        <v>0</v>
      </c>
      <c r="W884" s="17">
        <v>0</v>
      </c>
      <c r="X884" s="17">
        <v>0</v>
      </c>
      <c r="Y884" s="17">
        <v>0</v>
      </c>
      <c r="Z884" s="17">
        <v>0</v>
      </c>
      <c r="AA884" s="17">
        <v>0</v>
      </c>
      <c r="AB884" s="17">
        <v>0</v>
      </c>
      <c r="AC884" s="17">
        <v>0</v>
      </c>
      <c r="AD884" s="17">
        <v>0</v>
      </c>
      <c r="AE884" s="17">
        <v>0</v>
      </c>
      <c r="AF884" s="17">
        <v>0</v>
      </c>
      <c r="AG884" s="17">
        <v>0</v>
      </c>
      <c r="AH884" s="17">
        <v>0</v>
      </c>
      <c r="AI884" s="17">
        <v>0</v>
      </c>
    </row>
    <row r="885" spans="1:35" customFormat="1" hidden="1" outlineLevel="1" x14ac:dyDescent="0.35">
      <c r="A885" s="14" t="s">
        <v>996</v>
      </c>
      <c r="B885" s="15" t="s">
        <v>72</v>
      </c>
      <c r="C885" s="67">
        <v>0</v>
      </c>
      <c r="D885" s="16">
        <v>0</v>
      </c>
      <c r="E885" s="68"/>
      <c r="F885" s="17">
        <v>0</v>
      </c>
      <c r="G885" s="17">
        <v>0</v>
      </c>
      <c r="H885" s="17">
        <v>0</v>
      </c>
      <c r="I885" s="17">
        <v>0</v>
      </c>
      <c r="J885" s="17">
        <v>0</v>
      </c>
      <c r="K885" s="17">
        <v>0</v>
      </c>
      <c r="L885" s="17">
        <v>0</v>
      </c>
      <c r="M885" s="17">
        <v>0</v>
      </c>
      <c r="N885" s="17">
        <v>0</v>
      </c>
      <c r="O885" s="17">
        <v>0</v>
      </c>
      <c r="P885" s="17">
        <v>0</v>
      </c>
      <c r="Q885" s="17">
        <v>0</v>
      </c>
      <c r="R885" s="17">
        <v>0</v>
      </c>
      <c r="S885" s="17">
        <v>0</v>
      </c>
      <c r="T885" s="17">
        <v>0</v>
      </c>
      <c r="U885" s="17">
        <v>0</v>
      </c>
      <c r="V885" s="17">
        <v>0</v>
      </c>
      <c r="W885" s="17">
        <v>0</v>
      </c>
      <c r="X885" s="17">
        <v>0</v>
      </c>
      <c r="Y885" s="17">
        <v>0</v>
      </c>
      <c r="Z885" s="17">
        <v>0</v>
      </c>
      <c r="AA885" s="17">
        <v>0</v>
      </c>
      <c r="AB885" s="17">
        <v>0</v>
      </c>
      <c r="AC885" s="17">
        <v>0</v>
      </c>
      <c r="AD885" s="17">
        <v>0</v>
      </c>
      <c r="AE885" s="17">
        <v>0</v>
      </c>
      <c r="AF885" s="17">
        <v>0</v>
      </c>
      <c r="AG885" s="17">
        <v>0</v>
      </c>
      <c r="AH885" s="17">
        <v>0</v>
      </c>
      <c r="AI885" s="17">
        <v>0</v>
      </c>
    </row>
    <row r="886" spans="1:35" customFormat="1" hidden="1" outlineLevel="1" x14ac:dyDescent="0.35">
      <c r="A886" s="14" t="s">
        <v>997</v>
      </c>
      <c r="B886" s="15" t="s">
        <v>73</v>
      </c>
      <c r="C886" s="67">
        <v>0</v>
      </c>
      <c r="D886" s="16">
        <v>0</v>
      </c>
      <c r="E886" s="68"/>
      <c r="F886" s="17">
        <v>0</v>
      </c>
      <c r="G886" s="17">
        <v>0</v>
      </c>
      <c r="H886" s="17">
        <v>0</v>
      </c>
      <c r="I886" s="17">
        <v>0</v>
      </c>
      <c r="J886" s="17">
        <v>0</v>
      </c>
      <c r="K886" s="17">
        <v>0</v>
      </c>
      <c r="L886" s="17">
        <v>0</v>
      </c>
      <c r="M886" s="17">
        <v>0</v>
      </c>
      <c r="N886" s="17">
        <v>0</v>
      </c>
      <c r="O886" s="17">
        <v>0</v>
      </c>
      <c r="P886" s="17">
        <v>0</v>
      </c>
      <c r="Q886" s="17">
        <v>0</v>
      </c>
      <c r="R886" s="17">
        <v>0</v>
      </c>
      <c r="S886" s="17">
        <v>0</v>
      </c>
      <c r="T886" s="17">
        <v>0</v>
      </c>
      <c r="U886" s="17">
        <v>0</v>
      </c>
      <c r="V886" s="17">
        <v>0</v>
      </c>
      <c r="W886" s="17">
        <v>0</v>
      </c>
      <c r="X886" s="17">
        <v>0</v>
      </c>
      <c r="Y886" s="17">
        <v>0</v>
      </c>
      <c r="Z886" s="17">
        <v>0</v>
      </c>
      <c r="AA886" s="17">
        <v>0</v>
      </c>
      <c r="AB886" s="17">
        <v>0</v>
      </c>
      <c r="AC886" s="17">
        <v>0</v>
      </c>
      <c r="AD886" s="17">
        <v>0</v>
      </c>
      <c r="AE886" s="17">
        <v>0</v>
      </c>
      <c r="AF886" s="17">
        <v>0</v>
      </c>
      <c r="AG886" s="17">
        <v>0</v>
      </c>
      <c r="AH886" s="17">
        <v>0</v>
      </c>
      <c r="AI886" s="17">
        <v>0</v>
      </c>
    </row>
    <row r="887" spans="1:35" customFormat="1" hidden="1" outlineLevel="1" x14ac:dyDescent="0.35">
      <c r="A887" s="14" t="s">
        <v>998</v>
      </c>
      <c r="B887" s="15" t="s">
        <v>74</v>
      </c>
      <c r="C887" s="67">
        <v>0</v>
      </c>
      <c r="D887" s="16">
        <v>0</v>
      </c>
      <c r="E887" s="68"/>
      <c r="F887" s="17">
        <v>0</v>
      </c>
      <c r="G887" s="17">
        <v>0</v>
      </c>
      <c r="H887" s="17">
        <v>0</v>
      </c>
      <c r="I887" s="17">
        <v>0</v>
      </c>
      <c r="J887" s="17">
        <v>0</v>
      </c>
      <c r="K887" s="17">
        <v>0</v>
      </c>
      <c r="L887" s="17">
        <v>0</v>
      </c>
      <c r="M887" s="17">
        <v>0</v>
      </c>
      <c r="N887" s="17">
        <v>0</v>
      </c>
      <c r="O887" s="17">
        <v>0</v>
      </c>
      <c r="P887" s="17">
        <v>0</v>
      </c>
      <c r="Q887" s="17">
        <v>0</v>
      </c>
      <c r="R887" s="17">
        <v>0</v>
      </c>
      <c r="S887" s="17">
        <v>0</v>
      </c>
      <c r="T887" s="17">
        <v>0</v>
      </c>
      <c r="U887" s="17">
        <v>0</v>
      </c>
      <c r="V887" s="17">
        <v>0</v>
      </c>
      <c r="W887" s="17">
        <v>0</v>
      </c>
      <c r="X887" s="17">
        <v>0</v>
      </c>
      <c r="Y887" s="17">
        <v>0</v>
      </c>
      <c r="Z887" s="17">
        <v>0</v>
      </c>
      <c r="AA887" s="17">
        <v>0</v>
      </c>
      <c r="AB887" s="17">
        <v>0</v>
      </c>
      <c r="AC887" s="17">
        <v>0</v>
      </c>
      <c r="AD887" s="17">
        <v>0</v>
      </c>
      <c r="AE887" s="17">
        <v>0</v>
      </c>
      <c r="AF887" s="17">
        <v>0</v>
      </c>
      <c r="AG887" s="17">
        <v>0</v>
      </c>
      <c r="AH887" s="17">
        <v>0</v>
      </c>
      <c r="AI887" s="17">
        <v>0</v>
      </c>
    </row>
    <row r="888" spans="1:35" customFormat="1" hidden="1" outlineLevel="1" x14ac:dyDescent="0.35">
      <c r="A888" s="14" t="s">
        <v>999</v>
      </c>
      <c r="B888" s="15" t="s">
        <v>75</v>
      </c>
      <c r="C888" s="67">
        <v>0</v>
      </c>
      <c r="D888" s="16">
        <v>0</v>
      </c>
      <c r="E888" s="68"/>
      <c r="F888" s="17">
        <v>0</v>
      </c>
      <c r="G888" s="17">
        <v>0</v>
      </c>
      <c r="H888" s="17">
        <v>0</v>
      </c>
      <c r="I888" s="17">
        <v>0</v>
      </c>
      <c r="J888" s="17">
        <v>0</v>
      </c>
      <c r="K888" s="17">
        <v>0</v>
      </c>
      <c r="L888" s="17">
        <v>0</v>
      </c>
      <c r="M888" s="17">
        <v>0</v>
      </c>
      <c r="N888" s="17">
        <v>0</v>
      </c>
      <c r="O888" s="17">
        <v>0</v>
      </c>
      <c r="P888" s="17">
        <v>0</v>
      </c>
      <c r="Q888" s="17">
        <v>0</v>
      </c>
      <c r="R888" s="17">
        <v>0</v>
      </c>
      <c r="S888" s="17">
        <v>0</v>
      </c>
      <c r="T888" s="17">
        <v>0</v>
      </c>
      <c r="U888" s="17">
        <v>0</v>
      </c>
      <c r="V888" s="17">
        <v>0</v>
      </c>
      <c r="W888" s="17">
        <v>0</v>
      </c>
      <c r="X888" s="17">
        <v>0</v>
      </c>
      <c r="Y888" s="17">
        <v>0</v>
      </c>
      <c r="Z888" s="17">
        <v>0</v>
      </c>
      <c r="AA888" s="17">
        <v>0</v>
      </c>
      <c r="AB888" s="17">
        <v>0</v>
      </c>
      <c r="AC888" s="17">
        <v>0</v>
      </c>
      <c r="AD888" s="17">
        <v>0</v>
      </c>
      <c r="AE888" s="17">
        <v>0</v>
      </c>
      <c r="AF888" s="17">
        <v>0</v>
      </c>
      <c r="AG888" s="17">
        <v>0</v>
      </c>
      <c r="AH888" s="17">
        <v>0</v>
      </c>
      <c r="AI888" s="17">
        <v>0</v>
      </c>
    </row>
    <row r="889" spans="1:35" customFormat="1" hidden="1" outlineLevel="1" x14ac:dyDescent="0.35">
      <c r="A889" s="14" t="s">
        <v>1000</v>
      </c>
      <c r="B889" s="15" t="s">
        <v>76</v>
      </c>
      <c r="C889" s="67">
        <v>0</v>
      </c>
      <c r="D889" s="16">
        <v>0</v>
      </c>
      <c r="E889" s="68"/>
      <c r="F889" s="17">
        <v>0</v>
      </c>
      <c r="G889" s="17">
        <v>0</v>
      </c>
      <c r="H889" s="17">
        <v>0</v>
      </c>
      <c r="I889" s="17">
        <v>0</v>
      </c>
      <c r="J889" s="17">
        <v>0</v>
      </c>
      <c r="K889" s="17">
        <v>0</v>
      </c>
      <c r="L889" s="17">
        <v>0</v>
      </c>
      <c r="M889" s="17">
        <v>0</v>
      </c>
      <c r="N889" s="17">
        <v>0</v>
      </c>
      <c r="O889" s="17">
        <v>0</v>
      </c>
      <c r="P889" s="17">
        <v>0</v>
      </c>
      <c r="Q889" s="17">
        <v>0</v>
      </c>
      <c r="R889" s="17">
        <v>0</v>
      </c>
      <c r="S889" s="17">
        <v>0</v>
      </c>
      <c r="T889" s="17">
        <v>0</v>
      </c>
      <c r="U889" s="17">
        <v>0</v>
      </c>
      <c r="V889" s="17">
        <v>0</v>
      </c>
      <c r="W889" s="17">
        <v>0</v>
      </c>
      <c r="X889" s="17">
        <v>0</v>
      </c>
      <c r="Y889" s="17">
        <v>0</v>
      </c>
      <c r="Z889" s="17">
        <v>0</v>
      </c>
      <c r="AA889" s="17">
        <v>0</v>
      </c>
      <c r="AB889" s="17">
        <v>0</v>
      </c>
      <c r="AC889" s="17">
        <v>0</v>
      </c>
      <c r="AD889" s="17">
        <v>0</v>
      </c>
      <c r="AE889" s="17">
        <v>0</v>
      </c>
      <c r="AF889" s="17">
        <v>0</v>
      </c>
      <c r="AG889" s="17">
        <v>0</v>
      </c>
      <c r="AH889" s="17">
        <v>0</v>
      </c>
      <c r="AI889" s="17">
        <v>0</v>
      </c>
    </row>
    <row r="890" spans="1:35" customFormat="1" hidden="1" outlineLevel="1" x14ac:dyDescent="0.35">
      <c r="A890" s="14" t="s">
        <v>1001</v>
      </c>
      <c r="B890" s="15" t="s">
        <v>77</v>
      </c>
      <c r="C890" s="67">
        <v>0</v>
      </c>
      <c r="D890" s="16">
        <v>0</v>
      </c>
      <c r="E890" s="68"/>
      <c r="F890" s="17">
        <v>0</v>
      </c>
      <c r="G890" s="17">
        <v>0</v>
      </c>
      <c r="H890" s="17">
        <v>0</v>
      </c>
      <c r="I890" s="17">
        <v>0</v>
      </c>
      <c r="J890" s="17">
        <v>0</v>
      </c>
      <c r="K890" s="17">
        <v>0</v>
      </c>
      <c r="L890" s="17">
        <v>0</v>
      </c>
      <c r="M890" s="17">
        <v>0</v>
      </c>
      <c r="N890" s="17">
        <v>0</v>
      </c>
      <c r="O890" s="17">
        <v>0</v>
      </c>
      <c r="P890" s="17">
        <v>0</v>
      </c>
      <c r="Q890" s="17">
        <v>0</v>
      </c>
      <c r="R890" s="17">
        <v>0</v>
      </c>
      <c r="S890" s="17">
        <v>0</v>
      </c>
      <c r="T890" s="17">
        <v>0</v>
      </c>
      <c r="U890" s="17">
        <v>0</v>
      </c>
      <c r="V890" s="17">
        <v>0</v>
      </c>
      <c r="W890" s="17">
        <v>0</v>
      </c>
      <c r="X890" s="17">
        <v>0</v>
      </c>
      <c r="Y890" s="17">
        <v>0</v>
      </c>
      <c r="Z890" s="17">
        <v>0</v>
      </c>
      <c r="AA890" s="17">
        <v>0</v>
      </c>
      <c r="AB890" s="17">
        <v>0</v>
      </c>
      <c r="AC890" s="17">
        <v>0</v>
      </c>
      <c r="AD890" s="17">
        <v>0</v>
      </c>
      <c r="AE890" s="17">
        <v>0</v>
      </c>
      <c r="AF890" s="17">
        <v>0</v>
      </c>
      <c r="AG890" s="17">
        <v>0</v>
      </c>
      <c r="AH890" s="17">
        <v>0</v>
      </c>
      <c r="AI890" s="17">
        <v>0</v>
      </c>
    </row>
    <row r="891" spans="1:35" customFormat="1" hidden="1" outlineLevel="1" x14ac:dyDescent="0.35">
      <c r="A891" s="14" t="s">
        <v>1002</v>
      </c>
      <c r="B891" s="15" t="s">
        <v>78</v>
      </c>
      <c r="C891" s="67">
        <v>0</v>
      </c>
      <c r="D891" s="16">
        <v>0</v>
      </c>
      <c r="E891" s="68"/>
      <c r="F891" s="17">
        <v>0</v>
      </c>
      <c r="G891" s="17">
        <v>0</v>
      </c>
      <c r="H891" s="17">
        <v>0</v>
      </c>
      <c r="I891" s="17">
        <v>0</v>
      </c>
      <c r="J891" s="17">
        <v>0</v>
      </c>
      <c r="K891" s="17">
        <v>0</v>
      </c>
      <c r="L891" s="17">
        <v>0</v>
      </c>
      <c r="M891" s="17">
        <v>0</v>
      </c>
      <c r="N891" s="17">
        <v>0</v>
      </c>
      <c r="O891" s="17">
        <v>0</v>
      </c>
      <c r="P891" s="17">
        <v>0</v>
      </c>
      <c r="Q891" s="17">
        <v>0</v>
      </c>
      <c r="R891" s="17">
        <v>0</v>
      </c>
      <c r="S891" s="17">
        <v>0</v>
      </c>
      <c r="T891" s="17">
        <v>0</v>
      </c>
      <c r="U891" s="17">
        <v>0</v>
      </c>
      <c r="V891" s="17">
        <v>0</v>
      </c>
      <c r="W891" s="17">
        <v>0</v>
      </c>
      <c r="X891" s="17">
        <v>0</v>
      </c>
      <c r="Y891" s="17">
        <v>0</v>
      </c>
      <c r="Z891" s="17">
        <v>0</v>
      </c>
      <c r="AA891" s="17">
        <v>0</v>
      </c>
      <c r="AB891" s="17">
        <v>0</v>
      </c>
      <c r="AC891" s="17">
        <v>0</v>
      </c>
      <c r="AD891" s="17">
        <v>0</v>
      </c>
      <c r="AE891" s="17">
        <v>0</v>
      </c>
      <c r="AF891" s="17">
        <v>0</v>
      </c>
      <c r="AG891" s="17">
        <v>0</v>
      </c>
      <c r="AH891" s="17">
        <v>0</v>
      </c>
      <c r="AI891" s="17">
        <v>0</v>
      </c>
    </row>
    <row r="892" spans="1:35" hidden="1" outlineLevel="1" x14ac:dyDescent="0.35">
      <c r="A892" s="14" t="s">
        <v>1003</v>
      </c>
      <c r="B892" s="15" t="s">
        <v>79</v>
      </c>
      <c r="C892" s="67">
        <v>2210</v>
      </c>
      <c r="D892" s="16">
        <v>19088377.71340638</v>
      </c>
      <c r="E892" s="68"/>
      <c r="F892" s="17">
        <v>0</v>
      </c>
      <c r="G892" s="17">
        <v>0</v>
      </c>
      <c r="H892" s="17">
        <v>0</v>
      </c>
      <c r="I892" s="17">
        <v>0</v>
      </c>
      <c r="J892" s="17">
        <v>0</v>
      </c>
      <c r="K892" s="17">
        <v>0</v>
      </c>
      <c r="L892" s="17">
        <v>0</v>
      </c>
      <c r="M892" s="17">
        <v>19088377.71340638</v>
      </c>
      <c r="N892" s="17">
        <v>0</v>
      </c>
      <c r="O892" s="17">
        <v>0</v>
      </c>
      <c r="P892" s="17">
        <v>0</v>
      </c>
      <c r="Q892" s="17">
        <v>0</v>
      </c>
      <c r="R892" s="17">
        <v>0</v>
      </c>
      <c r="S892" s="17">
        <v>0</v>
      </c>
      <c r="T892" s="17">
        <v>0</v>
      </c>
      <c r="U892" s="17">
        <v>0</v>
      </c>
      <c r="V892" s="17">
        <v>0</v>
      </c>
      <c r="W892" s="17">
        <v>0</v>
      </c>
      <c r="X892" s="17">
        <v>0</v>
      </c>
      <c r="Y892" s="17">
        <v>0</v>
      </c>
      <c r="Z892" s="17">
        <v>0</v>
      </c>
      <c r="AA892" s="17">
        <v>0</v>
      </c>
      <c r="AB892" s="17">
        <v>0</v>
      </c>
      <c r="AC892" s="17">
        <v>0</v>
      </c>
      <c r="AD892" s="17">
        <v>0</v>
      </c>
      <c r="AE892" s="17">
        <v>0</v>
      </c>
      <c r="AF892" s="17">
        <v>0</v>
      </c>
      <c r="AG892" s="17">
        <v>0</v>
      </c>
      <c r="AH892" s="17">
        <v>0</v>
      </c>
      <c r="AI892" s="17">
        <v>0</v>
      </c>
    </row>
    <row r="893" spans="1:35" hidden="1" outlineLevel="1" x14ac:dyDescent="0.35">
      <c r="A893" s="14" t="s">
        <v>1004</v>
      </c>
      <c r="B893" s="15" t="s">
        <v>80</v>
      </c>
      <c r="C893" s="67">
        <v>0</v>
      </c>
      <c r="D893" s="16">
        <v>0</v>
      </c>
      <c r="E893" s="68"/>
      <c r="F893" s="17">
        <v>0</v>
      </c>
      <c r="G893" s="17">
        <v>0</v>
      </c>
      <c r="H893" s="17">
        <v>0</v>
      </c>
      <c r="I893" s="17">
        <v>0</v>
      </c>
      <c r="J893" s="17">
        <v>0</v>
      </c>
      <c r="K893" s="17">
        <v>0</v>
      </c>
      <c r="L893" s="17">
        <v>0</v>
      </c>
      <c r="M893" s="17">
        <v>0</v>
      </c>
      <c r="N893" s="17">
        <v>0</v>
      </c>
      <c r="O893" s="17">
        <v>0</v>
      </c>
      <c r="P893" s="17">
        <v>0</v>
      </c>
      <c r="Q893" s="17">
        <v>0</v>
      </c>
      <c r="R893" s="17">
        <v>0</v>
      </c>
      <c r="S893" s="17">
        <v>0</v>
      </c>
      <c r="T893" s="17">
        <v>0</v>
      </c>
      <c r="U893" s="17">
        <v>0</v>
      </c>
      <c r="V893" s="17">
        <v>0</v>
      </c>
      <c r="W893" s="17">
        <v>0</v>
      </c>
      <c r="X893" s="17">
        <v>0</v>
      </c>
      <c r="Y893" s="17">
        <v>0</v>
      </c>
      <c r="Z893" s="17">
        <v>0</v>
      </c>
      <c r="AA893" s="17">
        <v>0</v>
      </c>
      <c r="AB893" s="17">
        <v>0</v>
      </c>
      <c r="AC893" s="17">
        <v>0</v>
      </c>
      <c r="AD893" s="17">
        <v>0</v>
      </c>
      <c r="AE893" s="17">
        <v>0</v>
      </c>
      <c r="AF893" s="17">
        <v>0</v>
      </c>
      <c r="AG893" s="17">
        <v>0</v>
      </c>
      <c r="AH893" s="17">
        <v>0</v>
      </c>
      <c r="AI893" s="17">
        <v>0</v>
      </c>
    </row>
    <row r="894" spans="1:35" hidden="1" outlineLevel="1" x14ac:dyDescent="0.35">
      <c r="A894" s="14" t="s">
        <v>1005</v>
      </c>
      <c r="B894" s="15" t="s">
        <v>81</v>
      </c>
      <c r="C894" s="67">
        <v>0</v>
      </c>
      <c r="D894" s="16">
        <v>0</v>
      </c>
      <c r="E894" s="68"/>
      <c r="F894" s="17">
        <v>0</v>
      </c>
      <c r="G894" s="17">
        <v>0</v>
      </c>
      <c r="H894" s="17">
        <v>0</v>
      </c>
      <c r="I894" s="17">
        <v>0</v>
      </c>
      <c r="J894" s="17">
        <v>0</v>
      </c>
      <c r="K894" s="17">
        <v>0</v>
      </c>
      <c r="L894" s="17">
        <v>0</v>
      </c>
      <c r="M894" s="17">
        <v>0</v>
      </c>
      <c r="N894" s="17">
        <v>0</v>
      </c>
      <c r="O894" s="17">
        <v>0</v>
      </c>
      <c r="P894" s="17">
        <v>0</v>
      </c>
      <c r="Q894" s="17">
        <v>0</v>
      </c>
      <c r="R894" s="17">
        <v>0</v>
      </c>
      <c r="S894" s="17">
        <v>0</v>
      </c>
      <c r="T894" s="17">
        <v>0</v>
      </c>
      <c r="U894" s="17">
        <v>0</v>
      </c>
      <c r="V894" s="17">
        <v>0</v>
      </c>
      <c r="W894" s="17">
        <v>0</v>
      </c>
      <c r="X894" s="17">
        <v>0</v>
      </c>
      <c r="Y894" s="17">
        <v>0</v>
      </c>
      <c r="Z894" s="17">
        <v>0</v>
      </c>
      <c r="AA894" s="17">
        <v>0</v>
      </c>
      <c r="AB894" s="17">
        <v>0</v>
      </c>
      <c r="AC894" s="17">
        <v>0</v>
      </c>
      <c r="AD894" s="17">
        <v>0</v>
      </c>
      <c r="AE894" s="17">
        <v>0</v>
      </c>
      <c r="AF894" s="17">
        <v>0</v>
      </c>
      <c r="AG894" s="17">
        <v>0</v>
      </c>
      <c r="AH894" s="17">
        <v>0</v>
      </c>
      <c r="AI894" s="17">
        <v>0</v>
      </c>
    </row>
  </sheetData>
  <mergeCells count="3">
    <mergeCell ref="A5:A9"/>
    <mergeCell ref="A168:A172"/>
    <mergeCell ref="A205:A210"/>
  </mergeCells>
  <phoneticPr fontId="32" type="noConversion"/>
  <conditionalFormatting sqref="F218:AI246 F772:AI800">
    <cfRule type="cellIs" dxfId="263" priority="263" operator="notEqual">
      <formula>0</formula>
    </cfRule>
    <cfRule type="cellIs" dxfId="262" priority="264" operator="equal">
      <formula>0</formula>
    </cfRule>
  </conditionalFormatting>
  <conditionalFormatting sqref="F741:AI762">
    <cfRule type="cellIs" dxfId="261" priority="259" operator="notEqual">
      <formula>0</formula>
    </cfRule>
    <cfRule type="cellIs" dxfId="260" priority="260" operator="equal">
      <formula>0</formula>
    </cfRule>
  </conditionalFormatting>
  <conditionalFormatting sqref="F281:AI300">
    <cfRule type="cellIs" dxfId="259" priority="261" operator="notEqual">
      <formula>0</formula>
    </cfRule>
    <cfRule type="cellIs" dxfId="258" priority="262" operator="equal">
      <formula>0</formula>
    </cfRule>
  </conditionalFormatting>
  <conditionalFormatting sqref="F311:AI340">
    <cfRule type="cellIs" dxfId="257" priority="159" operator="notEqual">
      <formula>0</formula>
    </cfRule>
    <cfRule type="cellIs" dxfId="256" priority="160" operator="equal">
      <formula>0</formula>
    </cfRule>
  </conditionalFormatting>
  <conditionalFormatting sqref="F311:AI340">
    <cfRule type="cellIs" dxfId="255" priority="161" operator="notEqual">
      <formula>0</formula>
    </cfRule>
    <cfRule type="cellIs" dxfId="254" priority="162" operator="equal">
      <formula>0</formula>
    </cfRule>
  </conditionalFormatting>
  <conditionalFormatting sqref="G531:AI531">
    <cfRule type="cellIs" dxfId="253" priority="231" operator="notEqual">
      <formula>0</formula>
    </cfRule>
    <cfRule type="cellIs" dxfId="252" priority="232" operator="equal">
      <formula>0</formula>
    </cfRule>
  </conditionalFormatting>
  <conditionalFormatting sqref="F214:AI215">
    <cfRule type="cellIs" dxfId="251" priority="247" operator="notEqual">
      <formula>0</formula>
    </cfRule>
    <cfRule type="cellIs" dxfId="250" priority="248" operator="equal">
      <formula>0</formula>
    </cfRule>
  </conditionalFormatting>
  <conditionalFormatting sqref="F248:AI277">
    <cfRule type="cellIs" dxfId="249" priority="233" operator="notEqual">
      <formula>0</formula>
    </cfRule>
    <cfRule type="cellIs" dxfId="248" priority="234" operator="equal">
      <formula>0</formula>
    </cfRule>
  </conditionalFormatting>
  <conditionalFormatting sqref="F174:F203">
    <cfRule type="cellIs" dxfId="247" priority="251" operator="notEqual">
      <formula>0</formula>
    </cfRule>
    <cfRule type="cellIs" dxfId="246" priority="252" operator="equal">
      <formula>0</formula>
    </cfRule>
  </conditionalFormatting>
  <conditionalFormatting sqref="F213:AI213">
    <cfRule type="cellIs" dxfId="245" priority="249" operator="notEqual">
      <formula>0</formula>
    </cfRule>
    <cfRule type="cellIs" dxfId="244" priority="250" operator="equal">
      <formula>0</formula>
    </cfRule>
  </conditionalFormatting>
  <conditionalFormatting sqref="F311:AI340">
    <cfRule type="cellIs" dxfId="243" priority="163" operator="notEqual">
      <formula>0</formula>
    </cfRule>
    <cfRule type="cellIs" dxfId="242" priority="164" operator="equal">
      <formula>0</formula>
    </cfRule>
  </conditionalFormatting>
  <conditionalFormatting sqref="F217:AI246">
    <cfRule type="cellIs" dxfId="241" priority="245" operator="notEqual">
      <formula>0</formula>
    </cfRule>
    <cfRule type="cellIs" dxfId="240" priority="246" operator="equal">
      <formula>0</formula>
    </cfRule>
  </conditionalFormatting>
  <conditionalFormatting sqref="F249:AI276">
    <cfRule type="cellIs" dxfId="239" priority="243" operator="notEqual">
      <formula>0</formula>
    </cfRule>
    <cfRule type="cellIs" dxfId="238" priority="244" operator="equal">
      <formula>0</formula>
    </cfRule>
  </conditionalFormatting>
  <conditionalFormatting sqref="F277:AI277">
    <cfRule type="cellIs" dxfId="237" priority="239" operator="notEqual">
      <formula>0</formula>
    </cfRule>
    <cfRule type="cellIs" dxfId="236" priority="240" operator="equal">
      <formula>0</formula>
    </cfRule>
  </conditionalFormatting>
  <conditionalFormatting sqref="F277:AI277">
    <cfRule type="cellIs" dxfId="235" priority="237" operator="notEqual">
      <formula>0</formula>
    </cfRule>
    <cfRule type="cellIs" dxfId="234" priority="238" operator="equal">
      <formula>0</formula>
    </cfRule>
  </conditionalFormatting>
  <conditionalFormatting sqref="F248:AI277">
    <cfRule type="cellIs" dxfId="233" priority="235" operator="notEqual">
      <formula>0</formula>
    </cfRule>
    <cfRule type="cellIs" dxfId="232" priority="236" operator="equal">
      <formula>0</formula>
    </cfRule>
  </conditionalFormatting>
  <conditionalFormatting sqref="F549:F551 F542:F547 F540 F538 F535:F536 F533">
    <cfRule type="cellIs" dxfId="231" priority="225" operator="notEqual">
      <formula>0</formula>
    </cfRule>
    <cfRule type="cellIs" dxfId="230" priority="226" operator="equal">
      <formula>0</formula>
    </cfRule>
  </conditionalFormatting>
  <conditionalFormatting sqref="G565:AI565 G563:AI563 G561:AI561 G559:AI559 G557:AI557 G555:AI555 G553:AI553">
    <cfRule type="cellIs" dxfId="229" priority="223" operator="notEqual">
      <formula>0</formula>
    </cfRule>
    <cfRule type="cellIs" dxfId="228" priority="224" operator="equal">
      <formula>0</formula>
    </cfRule>
  </conditionalFormatting>
  <conditionalFormatting sqref="G175:AI203">
    <cfRule type="cellIs" dxfId="227" priority="257" operator="notEqual">
      <formula>0</formula>
    </cfRule>
    <cfRule type="cellIs" dxfId="226" priority="258" operator="equal">
      <formula>0</formula>
    </cfRule>
  </conditionalFormatting>
  <conditionalFormatting sqref="F175:F203">
    <cfRule type="cellIs" dxfId="225" priority="255" operator="notEqual">
      <formula>0</formula>
    </cfRule>
    <cfRule type="cellIs" dxfId="224" priority="256" operator="equal">
      <formula>0</formula>
    </cfRule>
  </conditionalFormatting>
  <conditionalFormatting sqref="G174:AI203">
    <cfRule type="cellIs" dxfId="223" priority="253" operator="notEqual">
      <formula>0</formula>
    </cfRule>
    <cfRule type="cellIs" dxfId="222" priority="254" operator="equal">
      <formula>0</formula>
    </cfRule>
  </conditionalFormatting>
  <conditionalFormatting sqref="F249:AI276">
    <cfRule type="cellIs" dxfId="221" priority="241" operator="notEqual">
      <formula>0</formula>
    </cfRule>
    <cfRule type="cellIs" dxfId="220" priority="242" operator="equal">
      <formula>0</formula>
    </cfRule>
  </conditionalFormatting>
  <conditionalFormatting sqref="G549:AI551 G542:AI547 G540:AI540 G538:AI538 G535:AI536 G533:AI533">
    <cfRule type="cellIs" dxfId="219" priority="227" operator="notEqual">
      <formula>0</formula>
    </cfRule>
    <cfRule type="cellIs" dxfId="218" priority="228" operator="equal">
      <formula>0</formula>
    </cfRule>
  </conditionalFormatting>
  <conditionalFormatting sqref="F565 F563 F561 F559 F557 F555 F553">
    <cfRule type="cellIs" dxfId="217" priority="221" operator="notEqual">
      <formula>0</formula>
    </cfRule>
    <cfRule type="cellIs" dxfId="216" priority="222" operator="equal">
      <formula>0</formula>
    </cfRule>
  </conditionalFormatting>
  <conditionalFormatting sqref="G608:AI637">
    <cfRule type="cellIs" dxfId="215" priority="211" operator="notEqual">
      <formula>0</formula>
    </cfRule>
    <cfRule type="cellIs" dxfId="214" priority="212" operator="equal">
      <formula>0</formula>
    </cfRule>
  </conditionalFormatting>
  <conditionalFormatting sqref="F608:F637">
    <cfRule type="cellIs" dxfId="213" priority="209" operator="notEqual">
      <formula>0</formula>
    </cfRule>
    <cfRule type="cellIs" dxfId="212" priority="210" operator="equal">
      <formula>0</formula>
    </cfRule>
  </conditionalFormatting>
  <conditionalFormatting sqref="F343:AI362">
    <cfRule type="cellIs" dxfId="211" priority="157" operator="notEqual">
      <formula>0</formula>
    </cfRule>
    <cfRule type="cellIs" dxfId="210" priority="158" operator="equal">
      <formula>0</formula>
    </cfRule>
  </conditionalFormatting>
  <conditionalFormatting sqref="F531">
    <cfRule type="cellIs" dxfId="209" priority="229" operator="notEqual">
      <formula>0</formula>
    </cfRule>
    <cfRule type="cellIs" dxfId="208" priority="230" operator="equal">
      <formula>0</formula>
    </cfRule>
  </conditionalFormatting>
  <conditionalFormatting sqref="G577:AI606">
    <cfRule type="cellIs" dxfId="207" priority="215" operator="notEqual">
      <formula>0</formula>
    </cfRule>
    <cfRule type="cellIs" dxfId="206" priority="216" operator="equal">
      <formula>0</formula>
    </cfRule>
  </conditionalFormatting>
  <conditionalFormatting sqref="F577:F606">
    <cfRule type="cellIs" dxfId="205" priority="213" operator="notEqual">
      <formula>0</formula>
    </cfRule>
    <cfRule type="cellIs" dxfId="204" priority="214" operator="equal">
      <formula>0</formula>
    </cfRule>
  </conditionalFormatting>
  <conditionalFormatting sqref="F670:F699">
    <cfRule type="cellIs" dxfId="203" priority="201" operator="notEqual">
      <formula>0</formula>
    </cfRule>
    <cfRule type="cellIs" dxfId="202" priority="202" operator="equal">
      <formula>0</formula>
    </cfRule>
  </conditionalFormatting>
  <conditionalFormatting sqref="G701:AI730">
    <cfRule type="cellIs" dxfId="201" priority="199" operator="notEqual">
      <formula>0</formula>
    </cfRule>
    <cfRule type="cellIs" dxfId="200" priority="200" operator="equal">
      <formula>0</formula>
    </cfRule>
  </conditionalFormatting>
  <conditionalFormatting sqref="G568:AI570">
    <cfRule type="cellIs" dxfId="199" priority="219" operator="notEqual">
      <formula>0</formula>
    </cfRule>
    <cfRule type="cellIs" dxfId="198" priority="220" operator="equal">
      <formula>0</formula>
    </cfRule>
  </conditionalFormatting>
  <conditionalFormatting sqref="F568:F570">
    <cfRule type="cellIs" dxfId="197" priority="217" operator="notEqual">
      <formula>0</formula>
    </cfRule>
    <cfRule type="cellIs" dxfId="196" priority="218" operator="equal">
      <formula>0</formula>
    </cfRule>
  </conditionalFormatting>
  <conditionalFormatting sqref="F639:F668">
    <cfRule type="cellIs" dxfId="195" priority="205" operator="notEqual">
      <formula>0</formula>
    </cfRule>
    <cfRule type="cellIs" dxfId="194" priority="206" operator="equal">
      <formula>0</formula>
    </cfRule>
  </conditionalFormatting>
  <conditionalFormatting sqref="G670:AI699">
    <cfRule type="cellIs" dxfId="193" priority="203" operator="notEqual">
      <formula>0</formula>
    </cfRule>
    <cfRule type="cellIs" dxfId="192" priority="204" operator="equal">
      <formula>0</formula>
    </cfRule>
  </conditionalFormatting>
  <conditionalFormatting sqref="G733:AI733">
    <cfRule type="cellIs" dxfId="191" priority="195" operator="notEqual">
      <formula>0</formula>
    </cfRule>
    <cfRule type="cellIs" dxfId="190" priority="196" operator="equal">
      <formula>0</formula>
    </cfRule>
  </conditionalFormatting>
  <conditionalFormatting sqref="F701:F730">
    <cfRule type="cellIs" dxfId="189" priority="197" operator="notEqual">
      <formula>0</formula>
    </cfRule>
    <cfRule type="cellIs" dxfId="188" priority="198" operator="equal">
      <formula>0</formula>
    </cfRule>
  </conditionalFormatting>
  <conditionalFormatting sqref="G639:AI668">
    <cfRule type="cellIs" dxfId="187" priority="207" operator="notEqual">
      <formula>0</formula>
    </cfRule>
    <cfRule type="cellIs" dxfId="186" priority="208" operator="equal">
      <formula>0</formula>
    </cfRule>
  </conditionalFormatting>
  <conditionalFormatting sqref="F733">
    <cfRule type="cellIs" dxfId="185" priority="193" operator="notEqual">
      <formula>0</formula>
    </cfRule>
    <cfRule type="cellIs" dxfId="184" priority="194" operator="equal">
      <formula>0</formula>
    </cfRule>
  </conditionalFormatting>
  <conditionalFormatting sqref="G734:AI738">
    <cfRule type="cellIs" dxfId="183" priority="191" operator="notEqual">
      <formula>0</formula>
    </cfRule>
    <cfRule type="cellIs" dxfId="182" priority="192" operator="equal">
      <formula>0</formula>
    </cfRule>
  </conditionalFormatting>
  <conditionalFormatting sqref="F763:AI769">
    <cfRule type="cellIs" dxfId="181" priority="187" operator="notEqual">
      <formula>0</formula>
    </cfRule>
    <cfRule type="cellIs" dxfId="180" priority="188" operator="equal">
      <formula>0</formula>
    </cfRule>
  </conditionalFormatting>
  <conditionalFormatting sqref="F734:F738">
    <cfRule type="cellIs" dxfId="179" priority="189" operator="notEqual">
      <formula>0</formula>
    </cfRule>
    <cfRule type="cellIs" dxfId="178" priority="190" operator="equal">
      <formula>0</formula>
    </cfRule>
  </conditionalFormatting>
  <conditionalFormatting sqref="G740:AI769">
    <cfRule type="cellIs" dxfId="177" priority="185" operator="notEqual">
      <formula>0</formula>
    </cfRule>
    <cfRule type="cellIs" dxfId="176" priority="186" operator="equal">
      <formula>0</formula>
    </cfRule>
  </conditionalFormatting>
  <conditionalFormatting sqref="F740:F769">
    <cfRule type="cellIs" dxfId="175" priority="183" operator="notEqual">
      <formula>0</formula>
    </cfRule>
    <cfRule type="cellIs" dxfId="174" priority="184" operator="equal">
      <formula>0</formula>
    </cfRule>
  </conditionalFormatting>
  <conditionalFormatting sqref="F771:AI800">
    <cfRule type="cellIs" dxfId="173" priority="181" operator="notEqual">
      <formula>0</formula>
    </cfRule>
    <cfRule type="cellIs" dxfId="172" priority="182" operator="equal">
      <formula>0</formula>
    </cfRule>
  </conditionalFormatting>
  <conditionalFormatting sqref="F342:AI371">
    <cfRule type="cellIs" dxfId="171" priority="149" operator="notEqual">
      <formula>0</formula>
    </cfRule>
    <cfRule type="cellIs" dxfId="170" priority="150" operator="equal">
      <formula>0</formula>
    </cfRule>
  </conditionalFormatting>
  <conditionalFormatting sqref="F342:AI371">
    <cfRule type="cellIs" dxfId="169" priority="153" operator="notEqual">
      <formula>0</formula>
    </cfRule>
    <cfRule type="cellIs" dxfId="168" priority="154" operator="equal">
      <formula>0</formula>
    </cfRule>
  </conditionalFormatting>
  <conditionalFormatting sqref="F280:AI309">
    <cfRule type="cellIs" dxfId="167" priority="177" operator="notEqual">
      <formula>0</formula>
    </cfRule>
    <cfRule type="cellIs" dxfId="166" priority="178" operator="equal">
      <formula>0</formula>
    </cfRule>
  </conditionalFormatting>
  <conditionalFormatting sqref="F363:AI371">
    <cfRule type="cellIs" dxfId="165" priority="155" operator="notEqual">
      <formula>0</formula>
    </cfRule>
    <cfRule type="cellIs" dxfId="164" priority="156" operator="equal">
      <formula>0</formula>
    </cfRule>
  </conditionalFormatting>
  <conditionalFormatting sqref="F301:AI309">
    <cfRule type="cellIs" dxfId="163" priority="179" operator="notEqual">
      <formula>0</formula>
    </cfRule>
    <cfRule type="cellIs" dxfId="162" priority="180" operator="equal">
      <formula>0</formula>
    </cfRule>
  </conditionalFormatting>
  <conditionalFormatting sqref="F311:AI340">
    <cfRule type="cellIs" dxfId="161" priority="165" operator="notEqual">
      <formula>0</formula>
    </cfRule>
    <cfRule type="cellIs" dxfId="160" priority="166" operator="equal">
      <formula>0</formula>
    </cfRule>
  </conditionalFormatting>
  <conditionalFormatting sqref="F342:AI371">
    <cfRule type="cellIs" dxfId="159" priority="151" operator="notEqual">
      <formula>0</formula>
    </cfRule>
    <cfRule type="cellIs" dxfId="158" priority="152" operator="equal">
      <formula>0</formula>
    </cfRule>
  </conditionalFormatting>
  <conditionalFormatting sqref="F332:AI340">
    <cfRule type="cellIs" dxfId="157" priority="167" operator="notEqual">
      <formula>0</formula>
    </cfRule>
    <cfRule type="cellIs" dxfId="156" priority="168" operator="equal">
      <formula>0</formula>
    </cfRule>
  </conditionalFormatting>
  <conditionalFormatting sqref="F312:AI331">
    <cfRule type="cellIs" dxfId="155" priority="169" operator="notEqual">
      <formula>0</formula>
    </cfRule>
    <cfRule type="cellIs" dxfId="154" priority="170" operator="equal">
      <formula>0</formula>
    </cfRule>
  </conditionalFormatting>
  <conditionalFormatting sqref="F280:AI309">
    <cfRule type="cellIs" dxfId="153" priority="175" operator="notEqual">
      <formula>0</formula>
    </cfRule>
    <cfRule type="cellIs" dxfId="152" priority="176" operator="equal">
      <formula>0</formula>
    </cfRule>
  </conditionalFormatting>
  <conditionalFormatting sqref="F280:AI309">
    <cfRule type="cellIs" dxfId="151" priority="173" operator="notEqual">
      <formula>0</formula>
    </cfRule>
    <cfRule type="cellIs" dxfId="150" priority="174" operator="equal">
      <formula>0</formula>
    </cfRule>
  </conditionalFormatting>
  <conditionalFormatting sqref="F374:AI393">
    <cfRule type="cellIs" dxfId="149" priority="145" operator="notEqual">
      <formula>0</formula>
    </cfRule>
    <cfRule type="cellIs" dxfId="148" priority="146" operator="equal">
      <formula>0</formula>
    </cfRule>
  </conditionalFormatting>
  <conditionalFormatting sqref="F280:AI309">
    <cfRule type="cellIs" dxfId="147" priority="171" operator="notEqual">
      <formula>0</formula>
    </cfRule>
    <cfRule type="cellIs" dxfId="146" priority="172" operator="equal">
      <formula>0</formula>
    </cfRule>
  </conditionalFormatting>
  <conditionalFormatting sqref="F342:AI371">
    <cfRule type="cellIs" dxfId="145" priority="147" operator="notEqual">
      <formula>0</formula>
    </cfRule>
    <cfRule type="cellIs" dxfId="144" priority="148" operator="equal">
      <formula>0</formula>
    </cfRule>
  </conditionalFormatting>
  <conditionalFormatting sqref="F394:AI402">
    <cfRule type="cellIs" dxfId="143" priority="143" operator="notEqual">
      <formula>0</formula>
    </cfRule>
    <cfRule type="cellIs" dxfId="142" priority="144" operator="equal">
      <formula>0</formula>
    </cfRule>
  </conditionalFormatting>
  <conditionalFormatting sqref="F436:AI465">
    <cfRule type="cellIs" dxfId="141" priority="133" operator="notEqual">
      <formula>0</formula>
    </cfRule>
    <cfRule type="cellIs" dxfId="140" priority="134" operator="equal">
      <formula>0</formula>
    </cfRule>
  </conditionalFormatting>
  <conditionalFormatting sqref="F374:AI402">
    <cfRule type="cellIs" dxfId="139" priority="141" operator="notEqual">
      <formula>0</formula>
    </cfRule>
    <cfRule type="cellIs" dxfId="138" priority="142" operator="equal">
      <formula>0</formula>
    </cfRule>
  </conditionalFormatting>
  <conditionalFormatting sqref="F436:AI465">
    <cfRule type="cellIs" dxfId="137" priority="131" operator="notEqual">
      <formula>0</formula>
    </cfRule>
    <cfRule type="cellIs" dxfId="136" priority="132" operator="equal">
      <formula>0</formula>
    </cfRule>
  </conditionalFormatting>
  <conditionalFormatting sqref="F374:AI402">
    <cfRule type="cellIs" dxfId="135" priority="139" operator="notEqual">
      <formula>0</formula>
    </cfRule>
    <cfRule type="cellIs" dxfId="134" priority="140" operator="equal">
      <formula>0</formula>
    </cfRule>
  </conditionalFormatting>
  <conditionalFormatting sqref="F436:AI465">
    <cfRule type="cellIs" dxfId="133" priority="129" operator="notEqual">
      <formula>0</formula>
    </cfRule>
    <cfRule type="cellIs" dxfId="132" priority="130" operator="equal">
      <formula>0</formula>
    </cfRule>
  </conditionalFormatting>
  <conditionalFormatting sqref="F374:AI402">
    <cfRule type="cellIs" dxfId="131" priority="135" operator="notEqual">
      <formula>0</formula>
    </cfRule>
    <cfRule type="cellIs" dxfId="130" priority="136" operator="equal">
      <formula>0</formula>
    </cfRule>
  </conditionalFormatting>
  <conditionalFormatting sqref="F374:AI402">
    <cfRule type="cellIs" dxfId="129" priority="137" operator="notEqual">
      <formula>0</formula>
    </cfRule>
    <cfRule type="cellIs" dxfId="128" priority="138" operator="equal">
      <formula>0</formula>
    </cfRule>
  </conditionalFormatting>
  <conditionalFormatting sqref="F436:AI465">
    <cfRule type="cellIs" dxfId="127" priority="125" operator="notEqual">
      <formula>0</formula>
    </cfRule>
    <cfRule type="cellIs" dxfId="126" priority="126" operator="equal">
      <formula>0</formula>
    </cfRule>
  </conditionalFormatting>
  <conditionalFormatting sqref="F467:AI496">
    <cfRule type="cellIs" dxfId="125" priority="123" operator="notEqual">
      <formula>0</formula>
    </cfRule>
    <cfRule type="cellIs" dxfId="124" priority="124" operator="equal">
      <formula>0</formula>
    </cfRule>
  </conditionalFormatting>
  <conditionalFormatting sqref="F436:AI465">
    <cfRule type="cellIs" dxfId="123" priority="127" operator="notEqual">
      <formula>0</formula>
    </cfRule>
    <cfRule type="cellIs" dxfId="122" priority="128" operator="equal">
      <formula>0</formula>
    </cfRule>
  </conditionalFormatting>
  <conditionalFormatting sqref="F467:AI496">
    <cfRule type="cellIs" dxfId="121" priority="115" operator="notEqual">
      <formula>0</formula>
    </cfRule>
    <cfRule type="cellIs" dxfId="120" priority="116" operator="equal">
      <formula>0</formula>
    </cfRule>
  </conditionalFormatting>
  <conditionalFormatting sqref="F467:AI496">
    <cfRule type="cellIs" dxfId="119" priority="121" operator="notEqual">
      <formula>0</formula>
    </cfRule>
    <cfRule type="cellIs" dxfId="118" priority="122" operator="equal">
      <formula>0</formula>
    </cfRule>
  </conditionalFormatting>
  <conditionalFormatting sqref="F467:AI496">
    <cfRule type="cellIs" dxfId="117" priority="119" operator="notEqual">
      <formula>0</formula>
    </cfRule>
    <cfRule type="cellIs" dxfId="116" priority="120" operator="equal">
      <formula>0</formula>
    </cfRule>
  </conditionalFormatting>
  <conditionalFormatting sqref="F467:AI496">
    <cfRule type="cellIs" dxfId="115" priority="117" operator="notEqual">
      <formula>0</formula>
    </cfRule>
    <cfRule type="cellIs" dxfId="114" priority="118" operator="equal">
      <formula>0</formula>
    </cfRule>
  </conditionalFormatting>
  <conditionalFormatting sqref="G14:AI42">
    <cfRule type="cellIs" dxfId="113" priority="113" operator="notEqual">
      <formula>0</formula>
    </cfRule>
    <cfRule type="cellIs" dxfId="112" priority="114" operator="equal">
      <formula>0</formula>
    </cfRule>
  </conditionalFormatting>
  <conditionalFormatting sqref="F14:F42">
    <cfRule type="cellIs" dxfId="111" priority="111" operator="notEqual">
      <formula>0</formula>
    </cfRule>
    <cfRule type="cellIs" dxfId="110" priority="112" operator="equal">
      <formula>0</formula>
    </cfRule>
  </conditionalFormatting>
  <conditionalFormatting sqref="G13:AI42">
    <cfRule type="cellIs" dxfId="109" priority="109" operator="notEqual">
      <formula>0</formula>
    </cfRule>
    <cfRule type="cellIs" dxfId="108" priority="110" operator="equal">
      <formula>0</formula>
    </cfRule>
  </conditionalFormatting>
  <conditionalFormatting sqref="F13:F42">
    <cfRule type="cellIs" dxfId="107" priority="107" operator="notEqual">
      <formula>0</formula>
    </cfRule>
    <cfRule type="cellIs" dxfId="106" priority="108" operator="equal">
      <formula>0</formula>
    </cfRule>
  </conditionalFormatting>
  <conditionalFormatting sqref="G44:AI73">
    <cfRule type="cellIs" dxfId="105" priority="101" operator="notEqual">
      <formula>0</formula>
    </cfRule>
    <cfRule type="cellIs" dxfId="104" priority="102" operator="equal">
      <formula>0</formula>
    </cfRule>
  </conditionalFormatting>
  <conditionalFormatting sqref="F44:F73">
    <cfRule type="cellIs" dxfId="103" priority="99" operator="notEqual">
      <formula>0</formula>
    </cfRule>
    <cfRule type="cellIs" dxfId="102" priority="100" operator="equal">
      <formula>0</formula>
    </cfRule>
  </conditionalFormatting>
  <conditionalFormatting sqref="G45:AI73">
    <cfRule type="cellIs" dxfId="101" priority="105" operator="notEqual">
      <formula>0</formula>
    </cfRule>
    <cfRule type="cellIs" dxfId="100" priority="106" operator="equal">
      <formula>0</formula>
    </cfRule>
  </conditionalFormatting>
  <conditionalFormatting sqref="F45:F73">
    <cfRule type="cellIs" dxfId="99" priority="103" operator="notEqual">
      <formula>0</formula>
    </cfRule>
    <cfRule type="cellIs" dxfId="98" priority="104" operator="equal">
      <formula>0</formula>
    </cfRule>
  </conditionalFormatting>
  <conditionalFormatting sqref="G106:AI135">
    <cfRule type="cellIs" dxfId="97" priority="93" operator="notEqual">
      <formula>0</formula>
    </cfRule>
    <cfRule type="cellIs" dxfId="96" priority="94" operator="equal">
      <formula>0</formula>
    </cfRule>
  </conditionalFormatting>
  <conditionalFormatting sqref="F106:F135">
    <cfRule type="cellIs" dxfId="95" priority="91" operator="notEqual">
      <formula>0</formula>
    </cfRule>
    <cfRule type="cellIs" dxfId="94" priority="92" operator="equal">
      <formula>0</formula>
    </cfRule>
  </conditionalFormatting>
  <conditionalFormatting sqref="G107:AI135">
    <cfRule type="cellIs" dxfId="93" priority="97" operator="notEqual">
      <formula>0</formula>
    </cfRule>
    <cfRule type="cellIs" dxfId="92" priority="98" operator="equal">
      <formula>0</formula>
    </cfRule>
  </conditionalFormatting>
  <conditionalFormatting sqref="F107:F135">
    <cfRule type="cellIs" dxfId="91" priority="95" operator="notEqual">
      <formula>0</formula>
    </cfRule>
    <cfRule type="cellIs" dxfId="90" priority="96" operator="equal">
      <formula>0</formula>
    </cfRule>
  </conditionalFormatting>
  <conditionalFormatting sqref="G137:AI166">
    <cfRule type="cellIs" dxfId="89" priority="85" operator="notEqual">
      <formula>0</formula>
    </cfRule>
    <cfRule type="cellIs" dxfId="88" priority="86" operator="equal">
      <formula>0</formula>
    </cfRule>
  </conditionalFormatting>
  <conditionalFormatting sqref="F137:F166">
    <cfRule type="cellIs" dxfId="87" priority="83" operator="notEqual">
      <formula>0</formula>
    </cfRule>
    <cfRule type="cellIs" dxfId="86" priority="84" operator="equal">
      <formula>0</formula>
    </cfRule>
  </conditionalFormatting>
  <conditionalFormatting sqref="G138:AI166">
    <cfRule type="cellIs" dxfId="85" priority="89" operator="notEqual">
      <formula>0</formula>
    </cfRule>
    <cfRule type="cellIs" dxfId="84" priority="90" operator="equal">
      <formula>0</formula>
    </cfRule>
  </conditionalFormatting>
  <conditionalFormatting sqref="F138:F166">
    <cfRule type="cellIs" dxfId="83" priority="87" operator="notEqual">
      <formula>0</formula>
    </cfRule>
    <cfRule type="cellIs" dxfId="82" priority="88" operator="equal">
      <formula>0</formula>
    </cfRule>
  </conditionalFormatting>
  <conditionalFormatting sqref="F834:AI863">
    <cfRule type="cellIs" dxfId="81" priority="79" operator="notEqual">
      <formula>0</formula>
    </cfRule>
    <cfRule type="cellIs" dxfId="80" priority="80" operator="equal">
      <formula>0</formula>
    </cfRule>
  </conditionalFormatting>
  <conditionalFormatting sqref="F834:AI863">
    <cfRule type="cellIs" dxfId="79" priority="81" operator="notEqual">
      <formula>0</formula>
    </cfRule>
    <cfRule type="cellIs" dxfId="78" priority="82" operator="equal">
      <formula>0</formula>
    </cfRule>
  </conditionalFormatting>
  <conditionalFormatting sqref="G75:AI104">
    <cfRule type="cellIs" dxfId="77" priority="73" operator="notEqual">
      <formula>0</formula>
    </cfRule>
    <cfRule type="cellIs" dxfId="76" priority="74" operator="equal">
      <formula>0</formula>
    </cfRule>
  </conditionalFormatting>
  <conditionalFormatting sqref="F75:F104">
    <cfRule type="cellIs" dxfId="75" priority="71" operator="notEqual">
      <formula>0</formula>
    </cfRule>
    <cfRule type="cellIs" dxfId="74" priority="72" operator="equal">
      <formula>0</formula>
    </cfRule>
  </conditionalFormatting>
  <conditionalFormatting sqref="G76:AI104">
    <cfRule type="cellIs" dxfId="73" priority="77" operator="notEqual">
      <formula>0</formula>
    </cfRule>
    <cfRule type="cellIs" dxfId="72" priority="78" operator="equal">
      <formula>0</formula>
    </cfRule>
  </conditionalFormatting>
  <conditionalFormatting sqref="F76:F104">
    <cfRule type="cellIs" dxfId="71" priority="75" operator="notEqual">
      <formula>0</formula>
    </cfRule>
    <cfRule type="cellIs" dxfId="70" priority="76" operator="equal">
      <formula>0</formula>
    </cfRule>
  </conditionalFormatting>
  <conditionalFormatting sqref="F373:AI373">
    <cfRule type="cellIs" dxfId="69" priority="63" operator="notEqual">
      <formula>0</formula>
    </cfRule>
    <cfRule type="cellIs" dxfId="68" priority="64" operator="equal">
      <formula>0</formula>
    </cfRule>
  </conditionalFormatting>
  <conditionalFormatting sqref="F373:AI373">
    <cfRule type="cellIs" dxfId="67" priority="67" operator="notEqual">
      <formula>0</formula>
    </cfRule>
    <cfRule type="cellIs" dxfId="66" priority="68" operator="equal">
      <formula>0</formula>
    </cfRule>
  </conditionalFormatting>
  <conditionalFormatting sqref="F373:AI373">
    <cfRule type="cellIs" dxfId="65" priority="69" operator="notEqual">
      <formula>0</formula>
    </cfRule>
    <cfRule type="cellIs" dxfId="64" priority="70" operator="equal">
      <formula>0</formula>
    </cfRule>
  </conditionalFormatting>
  <conditionalFormatting sqref="F373:AI373">
    <cfRule type="cellIs" dxfId="63" priority="65" operator="notEqual">
      <formula>0</formula>
    </cfRule>
    <cfRule type="cellIs" dxfId="62" priority="66" operator="equal">
      <formula>0</formula>
    </cfRule>
  </conditionalFormatting>
  <conditionalFormatting sqref="F373:AI373">
    <cfRule type="cellIs" dxfId="61" priority="61" operator="notEqual">
      <formula>0</formula>
    </cfRule>
    <cfRule type="cellIs" dxfId="60" priority="62" operator="equal">
      <formula>0</formula>
    </cfRule>
  </conditionalFormatting>
  <conditionalFormatting sqref="F405:AI424">
    <cfRule type="cellIs" dxfId="59" priority="59" operator="notEqual">
      <formula>0</formula>
    </cfRule>
    <cfRule type="cellIs" dxfId="58" priority="60" operator="equal">
      <formula>0</formula>
    </cfRule>
  </conditionalFormatting>
  <conditionalFormatting sqref="F425:AI433">
    <cfRule type="cellIs" dxfId="57" priority="57" operator="notEqual">
      <formula>0</formula>
    </cfRule>
    <cfRule type="cellIs" dxfId="56" priority="58" operator="equal">
      <formula>0</formula>
    </cfRule>
  </conditionalFormatting>
  <conditionalFormatting sqref="F405:AI433">
    <cfRule type="cellIs" dxfId="55" priority="55" operator="notEqual">
      <formula>0</formula>
    </cfRule>
    <cfRule type="cellIs" dxfId="54" priority="56" operator="equal">
      <formula>0</formula>
    </cfRule>
  </conditionalFormatting>
  <conditionalFormatting sqref="F405:AI433">
    <cfRule type="cellIs" dxfId="53" priority="53" operator="notEqual">
      <formula>0</formula>
    </cfRule>
    <cfRule type="cellIs" dxfId="52" priority="54" operator="equal">
      <formula>0</formula>
    </cfRule>
  </conditionalFormatting>
  <conditionalFormatting sqref="F405:AI433">
    <cfRule type="cellIs" dxfId="51" priority="49" operator="notEqual">
      <formula>0</formula>
    </cfRule>
    <cfRule type="cellIs" dxfId="50" priority="50" operator="equal">
      <formula>0</formula>
    </cfRule>
  </conditionalFormatting>
  <conditionalFormatting sqref="F405:AI433">
    <cfRule type="cellIs" dxfId="49" priority="51" operator="notEqual">
      <formula>0</formula>
    </cfRule>
    <cfRule type="cellIs" dxfId="48" priority="52" operator="equal">
      <formula>0</formula>
    </cfRule>
  </conditionalFormatting>
  <conditionalFormatting sqref="F404:AI404">
    <cfRule type="cellIs" dxfId="47" priority="41" operator="notEqual">
      <formula>0</formula>
    </cfRule>
    <cfRule type="cellIs" dxfId="46" priority="42" operator="equal">
      <formula>0</formula>
    </cfRule>
  </conditionalFormatting>
  <conditionalFormatting sqref="F404:AI404">
    <cfRule type="cellIs" dxfId="45" priority="45" operator="notEqual">
      <formula>0</formula>
    </cfRule>
    <cfRule type="cellIs" dxfId="44" priority="46" operator="equal">
      <formula>0</formula>
    </cfRule>
  </conditionalFormatting>
  <conditionalFormatting sqref="F404:AI404">
    <cfRule type="cellIs" dxfId="43" priority="47" operator="notEqual">
      <formula>0</formula>
    </cfRule>
    <cfRule type="cellIs" dxfId="42" priority="48" operator="equal">
      <formula>0</formula>
    </cfRule>
  </conditionalFormatting>
  <conditionalFormatting sqref="F404:AI404">
    <cfRule type="cellIs" dxfId="41" priority="43" operator="notEqual">
      <formula>0</formula>
    </cfRule>
    <cfRule type="cellIs" dxfId="40" priority="44" operator="equal">
      <formula>0</formula>
    </cfRule>
  </conditionalFormatting>
  <conditionalFormatting sqref="F404:AI404">
    <cfRule type="cellIs" dxfId="39" priority="39" operator="notEqual">
      <formula>0</formula>
    </cfRule>
    <cfRule type="cellIs" dxfId="38" priority="40" operator="equal">
      <formula>0</formula>
    </cfRule>
  </conditionalFormatting>
  <conditionalFormatting sqref="F499:AI518">
    <cfRule type="cellIs" dxfId="37" priority="37" operator="notEqual">
      <formula>0</formula>
    </cfRule>
    <cfRule type="cellIs" dxfId="36" priority="38" operator="equal">
      <formula>0</formula>
    </cfRule>
  </conditionalFormatting>
  <conditionalFormatting sqref="F519:AI527">
    <cfRule type="cellIs" dxfId="35" priority="35" operator="notEqual">
      <formula>0</formula>
    </cfRule>
    <cfRule type="cellIs" dxfId="34" priority="36" operator="equal">
      <formula>0</formula>
    </cfRule>
  </conditionalFormatting>
  <conditionalFormatting sqref="F499:AI527">
    <cfRule type="cellIs" dxfId="33" priority="33" operator="notEqual">
      <formula>0</formula>
    </cfRule>
    <cfRule type="cellIs" dxfId="32" priority="34" operator="equal">
      <formula>0</formula>
    </cfRule>
  </conditionalFormatting>
  <conditionalFormatting sqref="F499:AI527">
    <cfRule type="cellIs" dxfId="31" priority="31" operator="notEqual">
      <formula>0</formula>
    </cfRule>
    <cfRule type="cellIs" dxfId="30" priority="32" operator="equal">
      <formula>0</formula>
    </cfRule>
  </conditionalFormatting>
  <conditionalFormatting sqref="F499:AI527">
    <cfRule type="cellIs" dxfId="29" priority="27" operator="notEqual">
      <formula>0</formula>
    </cfRule>
    <cfRule type="cellIs" dxfId="28" priority="28" operator="equal">
      <formula>0</formula>
    </cfRule>
  </conditionalFormatting>
  <conditionalFormatting sqref="F499:AI527">
    <cfRule type="cellIs" dxfId="27" priority="29" operator="notEqual">
      <formula>0</formula>
    </cfRule>
    <cfRule type="cellIs" dxfId="26" priority="30" operator="equal">
      <formula>0</formula>
    </cfRule>
  </conditionalFormatting>
  <conditionalFormatting sqref="F498:AI498">
    <cfRule type="cellIs" dxfId="25" priority="19" operator="notEqual">
      <formula>0</formula>
    </cfRule>
    <cfRule type="cellIs" dxfId="24" priority="20" operator="equal">
      <formula>0</formula>
    </cfRule>
  </conditionalFormatting>
  <conditionalFormatting sqref="F498:AI498">
    <cfRule type="cellIs" dxfId="23" priority="23" operator="notEqual">
      <formula>0</formula>
    </cfRule>
    <cfRule type="cellIs" dxfId="22" priority="24" operator="equal">
      <formula>0</formula>
    </cfRule>
  </conditionalFormatting>
  <conditionalFormatting sqref="F498:AI498">
    <cfRule type="cellIs" dxfId="21" priority="25" operator="notEqual">
      <formula>0</formula>
    </cfRule>
    <cfRule type="cellIs" dxfId="20" priority="26" operator="equal">
      <formula>0</formula>
    </cfRule>
  </conditionalFormatting>
  <conditionalFormatting sqref="F498:AI498">
    <cfRule type="cellIs" dxfId="19" priority="21" operator="notEqual">
      <formula>0</formula>
    </cfRule>
    <cfRule type="cellIs" dxfId="18" priority="22" operator="equal">
      <formula>0</formula>
    </cfRule>
  </conditionalFormatting>
  <conditionalFormatting sqref="F498:AI498">
    <cfRule type="cellIs" dxfId="17" priority="17" operator="notEqual">
      <formula>0</formula>
    </cfRule>
    <cfRule type="cellIs" dxfId="16" priority="18" operator="equal">
      <formula>0</formula>
    </cfRule>
  </conditionalFormatting>
  <conditionalFormatting sqref="F802:AI831">
    <cfRule type="cellIs" dxfId="15" priority="13" operator="notEqual">
      <formula>0</formula>
    </cfRule>
    <cfRule type="cellIs" dxfId="14" priority="14" operator="equal">
      <formula>0</formula>
    </cfRule>
  </conditionalFormatting>
  <conditionalFormatting sqref="F802:AI831">
    <cfRule type="cellIs" dxfId="13" priority="15" operator="notEqual">
      <formula>0</formula>
    </cfRule>
    <cfRule type="cellIs" dxfId="12" priority="16" operator="equal">
      <formula>0</formula>
    </cfRule>
  </conditionalFormatting>
  <conditionalFormatting sqref="F865:AI894">
    <cfRule type="cellIs" dxfId="11" priority="9" operator="notEqual">
      <formula>0</formula>
    </cfRule>
    <cfRule type="cellIs" dxfId="10" priority="10" operator="equal">
      <formula>0</formula>
    </cfRule>
  </conditionalFormatting>
  <conditionalFormatting sqref="F865:AI894">
    <cfRule type="cellIs" dxfId="9" priority="11" operator="notEqual">
      <formula>0</formula>
    </cfRule>
    <cfRule type="cellIs" dxfId="8" priority="12" operator="equal">
      <formula>0</formula>
    </cfRule>
  </conditionalFormatting>
  <conditionalFormatting sqref="G573:AI573">
    <cfRule type="cellIs" dxfId="7" priority="7" operator="notEqual">
      <formula>0</formula>
    </cfRule>
    <cfRule type="cellIs" dxfId="6" priority="8" operator="equal">
      <formula>0</formula>
    </cfRule>
  </conditionalFormatting>
  <conditionalFormatting sqref="F573">
    <cfRule type="cellIs" dxfId="5" priority="5" operator="notEqual">
      <formula>0</formula>
    </cfRule>
    <cfRule type="cellIs" dxfId="4" priority="6" operator="equal">
      <formula>0</formula>
    </cfRule>
  </conditionalFormatting>
  <conditionalFormatting sqref="G575:AI575">
    <cfRule type="cellIs" dxfId="3" priority="3" operator="notEqual">
      <formula>0</formula>
    </cfRule>
    <cfRule type="cellIs" dxfId="2" priority="4" operator="equal">
      <formula>0</formula>
    </cfRule>
  </conditionalFormatting>
  <conditionalFormatting sqref="F575">
    <cfRule type="cellIs" dxfId="1" priority="1" operator="notEqual">
      <formula>0</formula>
    </cfRule>
    <cfRule type="cellIs" dxfId="0" priority="2" operator="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B24E622A6DCD419303CA533C72D31E" ma:contentTypeVersion="18" ma:contentTypeDescription="Crie um novo documento." ma:contentTypeScope="" ma:versionID="f5d4a0c541abf89674eb7ecc4d56d6af">
  <xsd:schema xmlns:xsd="http://www.w3.org/2001/XMLSchema" xmlns:xs="http://www.w3.org/2001/XMLSchema" xmlns:p="http://schemas.microsoft.com/office/2006/metadata/properties" xmlns:ns1="http://schemas.microsoft.com/sharepoint/v3" xmlns:ns2="a714424f-112a-40b8-9846-c148e68a4806" xmlns:ns3="ebf24603-bcae-40a4-939b-d8c6baa0e853" targetNamespace="http://schemas.microsoft.com/office/2006/metadata/properties" ma:root="true" ma:fieldsID="88496be2b0a2bae542dc11b61d4b153c" ns1:_="" ns2:_="" ns3:_="">
    <xsd:import namespace="http://schemas.microsoft.com/sharepoint/v3"/>
    <xsd:import namespace="a714424f-112a-40b8-9846-c148e68a4806"/>
    <xsd:import namespace="ebf24603-bcae-40a4-939b-d8c6baa0e8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4424f-112a-40b8-9846-c148e68a48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13347902-f44e-4ccb-971a-a568b1fde5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24603-bcae-40a4-939b-d8c6baa0e85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ae6205c-1f31-4189-b76c-99a043544f46}" ma:internalName="TaxCatchAll" ma:showField="CatchAllData" ma:web="ebf24603-bcae-40a4-939b-d8c6baa0e8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714424f-112a-40b8-9846-c148e68a4806">
      <Terms xmlns="http://schemas.microsoft.com/office/infopath/2007/PartnerControls"/>
    </lcf76f155ced4ddcb4097134ff3c332f>
    <TaxCatchAll xmlns="ebf24603-bcae-40a4-939b-d8c6baa0e853" xsi:nil="true"/>
  </documentManagement>
</p:properties>
</file>

<file path=customXml/itemProps1.xml><?xml version="1.0" encoding="utf-8"?>
<ds:datastoreItem xmlns:ds="http://schemas.openxmlformats.org/officeDocument/2006/customXml" ds:itemID="{3EB7665F-FE13-45FD-9F17-BAF158E7DF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7E0BEA-6D6E-49BA-853B-6A26834FF347}"/>
</file>

<file path=customXml/itemProps3.xml><?xml version="1.0" encoding="utf-8"?>
<ds:datastoreItem xmlns:ds="http://schemas.openxmlformats.org/officeDocument/2006/customXml" ds:itemID="{5D938344-385D-4E23-9692-48A644242F7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714424f-112a-40b8-9846-c148e68a4806"/>
    <ds:schemaRef ds:uri="ebf24603-bcae-40a4-939b-d8c6baa0e8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Capa</vt:lpstr>
      <vt:lpstr>Instruções</vt:lpstr>
      <vt:lpstr>Anexo 14</vt:lpstr>
    </vt:vector>
  </TitlesOfParts>
  <Manager/>
  <Company>BNDES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Caroline dos Santos Rangel</dc:creator>
  <cp:keywords/>
  <dc:description/>
  <cp:lastModifiedBy>Simone Almeida Moraes</cp:lastModifiedBy>
  <cp:revision/>
  <dcterms:created xsi:type="dcterms:W3CDTF">2021-06-13T23:13:46Z</dcterms:created>
  <dcterms:modified xsi:type="dcterms:W3CDTF">2023-04-10T22:04:20Z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0x01010050B24E622A6DCD419303CA533C72D31E</vt:lpwstr>
  </property>
  <property fmtid="{D5CDD505-2E9C-101B-9397-08002B2CF9AE}" pid="3" name="MediaServiceImageTags">
    <vt:lpwstr/>
  </property>
</Properties>
</file>